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申請書）" sheetId="11" r:id="rId1"/>
    <sheet name="（注文票）" sheetId="14" r:id="rId2"/>
    <sheet name="商品データ" sheetId="15" r:id="rId3"/>
  </sheets>
  <definedNames>
    <definedName name="_xlnm._FilterDatabase" localSheetId="2" hidden="1">商品データ!$B$1:$G$1</definedName>
    <definedName name="_xlnm.Print_Area" localSheetId="0">'（申請書）'!$A$4:$AH$41</definedName>
    <definedName name="_xlnm.Print_Area" localSheetId="1">'（注文票）'!$A$4:$AI$34</definedName>
    <definedName name="_xlnm.Print_Area" localSheetId="2">商品データ!$A$1:$G$105</definedName>
    <definedName name="_xlnm.Print_Titles" localSheetId="0">'（申請書）'!#REF!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 i="14" l="1"/>
  <c r="AB15" i="14"/>
  <c r="E15" i="14"/>
  <c r="J13" i="14"/>
  <c r="AB11" i="14"/>
  <c r="J12" i="14"/>
  <c r="AB8" i="14"/>
  <c r="Y22" i="14"/>
  <c r="Y23" i="14"/>
  <c r="Y24" i="14"/>
  <c r="Y25" i="14"/>
  <c r="AF25" i="14" s="1"/>
  <c r="Y26" i="14"/>
  <c r="Y27" i="14"/>
  <c r="Y28" i="14"/>
  <c r="V22" i="14"/>
  <c r="V23" i="14"/>
  <c r="V24" i="14"/>
  <c r="V25" i="14"/>
  <c r="V26" i="14"/>
  <c r="V27" i="14"/>
  <c r="V28" i="14"/>
  <c r="D22" i="14"/>
  <c r="D23" i="14"/>
  <c r="D24" i="14"/>
  <c r="D25" i="14"/>
  <c r="D26" i="14"/>
  <c r="D27" i="14"/>
  <c r="D28" i="14"/>
  <c r="AF27" i="14"/>
  <c r="AF23" i="14"/>
  <c r="Y21" i="14"/>
  <c r="AF21" i="14" s="1"/>
  <c r="V21" i="14"/>
  <c r="D21" i="14"/>
  <c r="Q15" i="14"/>
  <c r="O43" i="14"/>
  <c r="O39" i="14"/>
  <c r="O45" i="14"/>
  <c r="O44" i="14"/>
  <c r="O42" i="14"/>
  <c r="P42" i="14" s="1"/>
  <c r="O41" i="14"/>
  <c r="O40" i="14"/>
  <c r="O38" i="14"/>
  <c r="AB29" i="14"/>
  <c r="AF28" i="14"/>
  <c r="AF26" i="14"/>
  <c r="AF24" i="14"/>
  <c r="AF22" i="14"/>
  <c r="A6" i="14"/>
  <c r="P41" i="14" l="1"/>
  <c r="AF29" i="14"/>
  <c r="O46" i="14" l="1"/>
  <c r="P45" i="14" s="1"/>
  <c r="AJ29" i="14"/>
  <c r="P46" i="14" l="1"/>
  <c r="P38" i="14"/>
  <c r="P44" i="14"/>
  <c r="P39" i="14"/>
  <c r="P40" i="14"/>
  <c r="P43" i="14"/>
  <c r="L36" i="14" l="1"/>
  <c r="Y2" i="14" s="1"/>
  <c r="R49" i="11" l="1"/>
  <c r="R47" i="11"/>
  <c r="R46" i="11"/>
  <c r="R55" i="11" l="1"/>
  <c r="R54" i="11"/>
  <c r="R53" i="11"/>
  <c r="R52" i="11"/>
  <c r="R51" i="11"/>
  <c r="R50" i="11"/>
  <c r="R48" i="11"/>
  <c r="S46" i="11"/>
  <c r="S47" i="11" l="1"/>
  <c r="S49" i="11"/>
  <c r="S51" i="11"/>
  <c r="S53" i="11"/>
  <c r="S55" i="11"/>
  <c r="S48" i="11"/>
  <c r="S50" i="11"/>
  <c r="S52" i="11"/>
  <c r="S54" i="11"/>
  <c r="O43" i="11" l="1"/>
  <c r="V3" i="11" s="1"/>
</calcChain>
</file>

<file path=xl/sharedStrings.xml><?xml version="1.0" encoding="utf-8"?>
<sst xmlns="http://schemas.openxmlformats.org/spreadsheetml/2006/main" count="606" uniqueCount="263">
  <si>
    <t>紙おむつ等支給申請書</t>
    <rPh sb="0" eb="1">
      <t>カミ</t>
    </rPh>
    <rPh sb="4" eb="5">
      <t>トウ</t>
    </rPh>
    <rPh sb="5" eb="7">
      <t>シキュウ</t>
    </rPh>
    <rPh sb="7" eb="10">
      <t>シンセイショ</t>
    </rPh>
    <phoneticPr fontId="4"/>
  </si>
  <si>
    <t>受給希望</t>
    <rPh sb="0" eb="2">
      <t>ジュキュウ</t>
    </rPh>
    <rPh sb="2" eb="4">
      <t>キボウ</t>
    </rPh>
    <phoneticPr fontId="4"/>
  </si>
  <si>
    <t>要介護認定結果</t>
    <rPh sb="0" eb="1">
      <t>ヨウ</t>
    </rPh>
    <rPh sb="1" eb="3">
      <t>カイゴ</t>
    </rPh>
    <rPh sb="3" eb="5">
      <t>ニンテイ</t>
    </rPh>
    <rPh sb="5" eb="7">
      <t>ケッカ</t>
    </rPh>
    <phoneticPr fontId="4"/>
  </si>
  <si>
    <t>主に介助
している方</t>
    <rPh sb="0" eb="1">
      <t>オモ</t>
    </rPh>
    <rPh sb="2" eb="4">
      <t>カイジョ</t>
    </rPh>
    <rPh sb="9" eb="10">
      <t>カタ</t>
    </rPh>
    <phoneticPr fontId="4"/>
  </si>
  <si>
    <t>続柄</t>
    <rPh sb="0" eb="2">
      <t>ゾクガラ</t>
    </rPh>
    <phoneticPr fontId="4"/>
  </si>
  <si>
    <t>電話</t>
    <rPh sb="0" eb="2">
      <t>デンワ</t>
    </rPh>
    <phoneticPr fontId="4"/>
  </si>
  <si>
    <t>生活保護法に基づく
一時扶助</t>
    <rPh sb="0" eb="2">
      <t>セイカツ</t>
    </rPh>
    <rPh sb="2" eb="5">
      <t>ホゴホウ</t>
    </rPh>
    <rPh sb="6" eb="7">
      <t>モト</t>
    </rPh>
    <rPh sb="10" eb="12">
      <t>イチジ</t>
    </rPh>
    <rPh sb="12" eb="14">
      <t>フジョ</t>
    </rPh>
    <phoneticPr fontId="4"/>
  </si>
  <si>
    <t>配達希望先</t>
    <rPh sb="0" eb="2">
      <t>ハイタツ</t>
    </rPh>
    <rPh sb="2" eb="4">
      <t>キボウ</t>
    </rPh>
    <rPh sb="4" eb="5">
      <t>サキ</t>
    </rPh>
    <phoneticPr fontId="4"/>
  </si>
  <si>
    <t>　（宛先）中央区長</t>
    <phoneticPr fontId="3"/>
  </si>
  <si>
    <t>おむつ　使用者</t>
    <rPh sb="4" eb="7">
      <t>シヨウシャ</t>
    </rPh>
    <phoneticPr fontId="3"/>
  </si>
  <si>
    <t>ふりがな</t>
    <phoneticPr fontId="3"/>
  </si>
  <si>
    <t>氏　名</t>
    <rPh sb="0" eb="1">
      <t>シ</t>
    </rPh>
    <rPh sb="2" eb="3">
      <t>ナ</t>
    </rPh>
    <phoneticPr fontId="3"/>
  </si>
  <si>
    <t>年　齢</t>
    <rPh sb="0" eb="1">
      <t>ネン</t>
    </rPh>
    <rPh sb="2" eb="3">
      <t>トシ</t>
    </rPh>
    <phoneticPr fontId="3"/>
  </si>
  <si>
    <t>備考</t>
    <rPh sb="0" eb="2">
      <t>ビコウ</t>
    </rPh>
    <phoneticPr fontId="3"/>
  </si>
  <si>
    <t>認定番号</t>
    <rPh sb="0" eb="4">
      <t>ニンテイバンゴウ</t>
    </rPh>
    <phoneticPr fontId="3"/>
  </si>
  <si>
    <t>基本番号</t>
    <rPh sb="0" eb="4">
      <t>キホンバンゴウ</t>
    </rPh>
    <phoneticPr fontId="3"/>
  </si>
  <si>
    <t>氏名</t>
    <rPh sb="0" eb="2">
      <t>シメイ</t>
    </rPh>
    <phoneticPr fontId="3"/>
  </si>
  <si>
    <t>事業所名</t>
    <rPh sb="0" eb="4">
      <t>ジギョウショメイ</t>
    </rPh>
    <phoneticPr fontId="3"/>
  </si>
  <si>
    <t>住所</t>
    <rPh sb="0" eb="2">
      <t>ジュウショ</t>
    </rPh>
    <phoneticPr fontId="3"/>
  </si>
  <si>
    <t>電話</t>
    <rPh sb="0" eb="2">
      <t>デンワ</t>
    </rPh>
    <phoneticPr fontId="3"/>
  </si>
  <si>
    <t>　同意事項　（※　必ずご確認ください。）</t>
    <phoneticPr fontId="3"/>
  </si>
  <si>
    <t>続柄</t>
    <rPh sb="0" eb="2">
      <t>ツヅキガラ</t>
    </rPh>
    <phoneticPr fontId="3"/>
  </si>
  <si>
    <t>中央区</t>
    <rPh sb="0" eb="3">
      <t>チュウオウク</t>
    </rPh>
    <phoneticPr fontId="3"/>
  </si>
  <si>
    <t>　紙おむつ等の支給が必要であるため、下記のとおり申請します。</t>
    <phoneticPr fontId="4"/>
  </si>
  <si>
    <t>現在の状況</t>
    <rPh sb="0" eb="2">
      <t>ゲンザイ</t>
    </rPh>
    <rPh sb="3" eb="5">
      <t>ジョウキョウ</t>
    </rPh>
    <phoneticPr fontId="4"/>
  </si>
  <si>
    <t>本人の状況</t>
    <rPh sb="0" eb="2">
      <t>ホンニン</t>
    </rPh>
    <rPh sb="3" eb="5">
      <t>ジョウキョウ</t>
    </rPh>
    <phoneticPr fontId="4"/>
  </si>
  <si>
    <t>生年月日</t>
    <rPh sb="0" eb="2">
      <t>セイネン</t>
    </rPh>
    <rPh sb="2" eb="4">
      <t>ガッピ</t>
    </rPh>
    <phoneticPr fontId="3"/>
  </si>
  <si>
    <t>電話番号</t>
    <rPh sb="0" eb="4">
      <t>デンワバンゴウ</t>
    </rPh>
    <phoneticPr fontId="3"/>
  </si>
  <si>
    <t>　注）おむつ使用者及び世帯主の氏名は、本人が自署してください。ただし、成年被後見人等である場合にあっては、本人に代わって法定代理人が署名することができます。</t>
    <rPh sb="6" eb="9">
      <t>シヨウシャ</t>
    </rPh>
    <rPh sb="9" eb="10">
      <t>オヨ</t>
    </rPh>
    <rPh sb="11" eb="14">
      <t>セタイヌシ</t>
    </rPh>
    <rPh sb="60" eb="61">
      <t>ホウ</t>
    </rPh>
    <phoneticPr fontId="3"/>
  </si>
  <si>
    <t>世帯主
氏　名</t>
    <rPh sb="0" eb="3">
      <t>セタイヌシ</t>
    </rPh>
    <rPh sb="4" eb="5">
      <t>シ</t>
    </rPh>
    <rPh sb="6" eb="7">
      <t>ナ</t>
    </rPh>
    <phoneticPr fontId="3"/>
  </si>
  <si>
    <t>氏名又は
施設等名</t>
    <rPh sb="0" eb="2">
      <t>シメイ</t>
    </rPh>
    <rPh sb="2" eb="3">
      <t>マタ</t>
    </rPh>
    <rPh sb="5" eb="7">
      <t>シセツ</t>
    </rPh>
    <rPh sb="7" eb="8">
      <t>トウ</t>
    </rPh>
    <rPh sb="8" eb="9">
      <t>メイ</t>
    </rPh>
    <phoneticPr fontId="3"/>
  </si>
  <si>
    <t>別記</t>
    <phoneticPr fontId="3"/>
  </si>
  <si>
    <t>第１号様式（第５条関係）</t>
    <phoneticPr fontId="3"/>
  </si>
  <si>
    <t>記</t>
    <rPh sb="0" eb="1">
      <t>キ</t>
    </rPh>
    <phoneticPr fontId="3"/>
  </si>
  <si>
    <t>申請手続をした方（おむつ使用者と同じ場合は不要）</t>
    <rPh sb="0" eb="2">
      <t>シンセイ</t>
    </rPh>
    <rPh sb="2" eb="4">
      <t>テツヅ</t>
    </rPh>
    <rPh sb="7" eb="8">
      <t>カタ</t>
    </rPh>
    <rPh sb="12" eb="15">
      <t>シヨウシャ</t>
    </rPh>
    <rPh sb="16" eb="17">
      <t>オナ</t>
    </rPh>
    <rPh sb="18" eb="20">
      <t>バアイ</t>
    </rPh>
    <rPh sb="21" eb="23">
      <t>フヨウ</t>
    </rPh>
    <phoneticPr fontId="3"/>
  </si>
  <si>
    <t>以下、該当する□内に✓印を付けてください。</t>
    <rPh sb="0" eb="2">
      <t>イカ</t>
    </rPh>
    <rPh sb="3" eb="5">
      <t>ガイトウ</t>
    </rPh>
    <rPh sb="8" eb="9">
      <t>ナイ</t>
    </rPh>
    <rPh sb="11" eb="12">
      <t>シルシ</t>
    </rPh>
    <rPh sb="13" eb="14">
      <t>ツ</t>
    </rPh>
    <phoneticPr fontId="4"/>
  </si>
  <si>
    <t>　なお、私及び世帯主は、当サービスを利用するに当たり以下の同意事項を確認し、同意します。</t>
    <rPh sb="5" eb="6">
      <t>オヨ</t>
    </rPh>
    <rPh sb="7" eb="10">
      <t>セタイヌシ</t>
    </rPh>
    <rPh sb="26" eb="28">
      <t>イカ</t>
    </rPh>
    <phoneticPr fontId="3"/>
  </si>
  <si>
    <t>１　当サービスの利用に係る審査及び利用者負担区分の決定のため、当サービスの支給決定を受けている間は、世帯員
　全員の住民票、介護保険及び所得に関する情報並びに介護保険料段階に関する情報（所得に関する情報を公簿等で確
　認できない場合に限る。）を公簿等で確認すること。また、必要に応じておとしより相談センター、介護支援専門員
　から受給者に関する情報の提供を受けること。　　　
２　適切なサービスを提供するため、おとしより相談センター、介護支援専門員及びサービス委託業者から受給者に関
　する情報の提供を受けること並びにこれらの者に当該情報を提供すること。
３　当申請書に記載した内容に変更が生じたとき、又は当サービスの受給対象とならない状況となったときは、速やか
　に紙おむつ等受給者異動（消滅）届により届出をすること。
４　虚偽の申請により当サービスを利用したときは、支給決定の取消しを受けること。</t>
    <rPh sb="37" eb="39">
      <t>シキュウ</t>
    </rPh>
    <rPh sb="83" eb="84">
      <t>リョウ</t>
    </rPh>
    <rPh sb="126" eb="128">
      <t>カクニン</t>
    </rPh>
    <rPh sb="165" eb="168">
      <t>ジュキュウシャ</t>
    </rPh>
    <rPh sb="169" eb="170">
      <t>カン</t>
    </rPh>
    <rPh sb="236" eb="239">
      <t>ジュキュウシャ</t>
    </rPh>
    <rPh sb="270" eb="272">
      <t>テイキョウ</t>
    </rPh>
    <rPh sb="301" eb="302">
      <t>マタ</t>
    </rPh>
    <rPh sb="309" eb="311">
      <t>ジュキュウ</t>
    </rPh>
    <rPh sb="328" eb="329">
      <t>スミ</t>
    </rPh>
    <rPh sb="352" eb="353">
      <t>トドケ</t>
    </rPh>
    <rPh sb="385" eb="387">
      <t>シキュウ</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</si>
  <si>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</si>
  <si>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</si>
  <si>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</si>
  <si>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</si>
  <si>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紙おむつ</t>
    <rPh sb="0" eb="1">
      <t>カミ</t>
    </rPh>
    <phoneticPr fontId="3"/>
  </si>
  <si>
    <t>在宅</t>
    <rPh sb="0" eb="2">
      <t>ザイタク</t>
    </rPh>
    <phoneticPr fontId="3"/>
  </si>
  <si>
    <t>入院等</t>
    <rPh sb="0" eb="3">
      <t>ニュウイントウ</t>
    </rPh>
    <phoneticPr fontId="3"/>
  </si>
  <si>
    <t>常時寝たきり</t>
    <rPh sb="0" eb="3">
      <t>ジョウジネ</t>
    </rPh>
    <phoneticPr fontId="3"/>
  </si>
  <si>
    <t xml:space="preserve"> ※　常時寝たきり又は認知症でない場合は、利用対象外となります。</t>
    <rPh sb="17" eb="19">
      <t>バアイ</t>
    </rPh>
    <phoneticPr fontId="3"/>
  </si>
  <si>
    <t>認知症</t>
    <rPh sb="0" eb="3">
      <t>ニンチショウ</t>
    </rPh>
    <phoneticPr fontId="3"/>
  </si>
  <si>
    <t>氏名</t>
    <rPh sb="0" eb="1">
      <t>シ</t>
    </rPh>
    <rPh sb="1" eb="2">
      <t>メイ</t>
    </rPh>
    <phoneticPr fontId="4"/>
  </si>
  <si>
    <t>住所</t>
    <rPh sb="0" eb="1">
      <t>ジュウ</t>
    </rPh>
    <rPh sb="1" eb="2">
      <t>ショ</t>
    </rPh>
    <phoneticPr fontId="4"/>
  </si>
  <si>
    <t>受給している</t>
    <rPh sb="0" eb="2">
      <t>ジュキュウ</t>
    </rPh>
    <phoneticPr fontId="3"/>
  </si>
  <si>
    <t>受給していない</t>
    <rPh sb="0" eb="2">
      <t>ジュキュウ</t>
    </rPh>
    <phoneticPr fontId="3"/>
  </si>
  <si>
    <t>おむつ使用者の自宅</t>
    <rPh sb="3" eb="6">
      <t>シヨウシャ</t>
    </rPh>
    <rPh sb="7" eb="9">
      <t>ジタク</t>
    </rPh>
    <phoneticPr fontId="3"/>
  </si>
  <si>
    <t>以下の配達先を希望します。</t>
    <rPh sb="0" eb="2">
      <t>イカ</t>
    </rPh>
    <rPh sb="3" eb="6">
      <t>ハイタツサキ</t>
    </rPh>
    <rPh sb="7" eb="9">
      <t>キボウ</t>
    </rPh>
    <phoneticPr fontId="3"/>
  </si>
  <si>
    <t>歳</t>
    <rPh sb="0" eb="1">
      <t>サイ</t>
    </rPh>
    <phoneticPr fontId="3"/>
  </si>
  <si>
    <t>日</t>
    <rPh sb="0" eb="1">
      <t>ヒ</t>
    </rPh>
    <phoneticPr fontId="3"/>
  </si>
  <si>
    <t>月</t>
    <rPh sb="0" eb="1">
      <t>ガツ</t>
    </rPh>
    <phoneticPr fontId="3"/>
  </si>
  <si>
    <t>年</t>
    <rPh sb="0" eb="1">
      <t>ネン</t>
    </rPh>
    <phoneticPr fontId="3"/>
  </si>
  <si>
    <t>日</t>
    <rPh sb="0" eb="1">
      <t>ニチ</t>
    </rPh>
    <phoneticPr fontId="3"/>
  </si>
  <si>
    <t xml:space="preserve">※未(誤)入力の項目 </t>
    <rPh sb="3" eb="4">
      <t>ゴ</t>
    </rPh>
    <phoneticPr fontId="3"/>
  </si>
  <si>
    <t xml:space="preserve">※未(誤)入力の必須項目 </t>
  </si>
  <si>
    <t>…必要項目を入力・該当に☑</t>
    <rPh sb="1" eb="5">
      <t>ヒツヨウコウモク</t>
    </rPh>
    <rPh sb="6" eb="8">
      <t>ニュウリョク</t>
    </rPh>
    <rPh sb="9" eb="11">
      <t>ガイトウ</t>
    </rPh>
    <phoneticPr fontId="4"/>
  </si>
  <si>
    <r>
      <t>…</t>
    </r>
    <r>
      <rPr>
        <sz val="12"/>
        <color rgb="FFFF0000"/>
        <rFont val="HG丸ｺﾞｼｯｸM-PRO"/>
        <family val="3"/>
        <charset val="128"/>
      </rPr>
      <t>【入力不可】</t>
    </r>
    <r>
      <rPr>
        <sz val="12"/>
        <rFont val="HG丸ｺﾞｼｯｸM-PRO"/>
        <family val="3"/>
        <charset val="128"/>
      </rPr>
      <t>印刷後、申請者等氏名を</t>
    </r>
    <r>
      <rPr>
        <u/>
        <sz val="12"/>
        <rFont val="HG丸ｺﾞｼｯｸM-PRO"/>
        <family val="3"/>
        <charset val="128"/>
      </rPr>
      <t>自署</t>
    </r>
    <r>
      <rPr>
        <sz val="11"/>
        <rFont val="HG丸ｺﾞｼｯｸM-PRO"/>
        <family val="3"/>
        <charset val="128"/>
      </rPr>
      <t/>
    </r>
    <rPh sb="2" eb="6">
      <t>ニュウリョクフカ</t>
    </rPh>
    <rPh sb="7" eb="10">
      <t>インサツゴ</t>
    </rPh>
    <rPh sb="11" eb="14">
      <t>シンセイシャ</t>
    </rPh>
    <rPh sb="14" eb="15">
      <t>トウ</t>
    </rPh>
    <rPh sb="15" eb="17">
      <t>シメイ</t>
    </rPh>
    <rPh sb="18" eb="20">
      <t>ジショ</t>
    </rPh>
    <phoneticPr fontId="4"/>
  </si>
  <si>
    <t>↓各欄の○×判定</t>
    <rPh sb="1" eb="2">
      <t>カク</t>
    </rPh>
    <rPh sb="2" eb="3">
      <t>ラン</t>
    </rPh>
    <rPh sb="6" eb="8">
      <t>ハンテイ</t>
    </rPh>
    <phoneticPr fontId="4"/>
  </si>
  <si>
    <t>全て入力された場合"○"</t>
    <rPh sb="0" eb="1">
      <t>スベ</t>
    </rPh>
    <rPh sb="2" eb="4">
      <t>ニュウリョク</t>
    </rPh>
    <rPh sb="7" eb="9">
      <t>バアイ</t>
    </rPh>
    <phoneticPr fontId="4"/>
  </si>
  <si>
    <t>どちらか１つ選択した場合"○"</t>
    <rPh sb="6" eb="8">
      <t>センタク</t>
    </rPh>
    <rPh sb="10" eb="12">
      <t>バアイ</t>
    </rPh>
    <phoneticPr fontId="3"/>
  </si>
  <si>
    <t>☑が1つだけ入力された場合"○"、重複・未入力"×"</t>
    <rPh sb="6" eb="8">
      <t>ニュウリョク</t>
    </rPh>
    <rPh sb="11" eb="13">
      <t>バアイ</t>
    </rPh>
    <rPh sb="17" eb="19">
      <t>チョウフク</t>
    </rPh>
    <rPh sb="20" eb="23">
      <t>ミニュウリョク</t>
    </rPh>
    <phoneticPr fontId="4"/>
  </si>
  <si>
    <t>１つ以上☑入力がある場合"○"、未入力"×"</t>
    <rPh sb="2" eb="4">
      <t>イジョウ</t>
    </rPh>
    <rPh sb="5" eb="7">
      <t>ニュウリョク</t>
    </rPh>
    <rPh sb="10" eb="12">
      <t>バアイ</t>
    </rPh>
    <rPh sb="16" eb="19">
      <t>ミニュウリョク</t>
    </rPh>
    <phoneticPr fontId="4"/>
  </si>
  <si>
    <t>受給希望＝「紙おむつ」の場合：入力必須（「☑自宅」のみ又は「☑以下…」かつ各欄入力ありの場合"○")、「おむつ代」の場合：未入力のみ"○"</t>
    <rPh sb="0" eb="4">
      <t>ジュキュウキボウ</t>
    </rPh>
    <rPh sb="6" eb="7">
      <t>カミ</t>
    </rPh>
    <rPh sb="12" eb="14">
      <t>バアイ</t>
    </rPh>
    <rPh sb="15" eb="17">
      <t>ニュウリョク</t>
    </rPh>
    <rPh sb="17" eb="19">
      <t>ヒッス</t>
    </rPh>
    <rPh sb="22" eb="24">
      <t>ジタク</t>
    </rPh>
    <rPh sb="27" eb="28">
      <t>マタ</t>
    </rPh>
    <rPh sb="31" eb="33">
      <t>イカ</t>
    </rPh>
    <rPh sb="37" eb="38">
      <t>カク</t>
    </rPh>
    <rPh sb="38" eb="39">
      <t>ラン</t>
    </rPh>
    <rPh sb="39" eb="41">
      <t>ニュウリョク</t>
    </rPh>
    <rPh sb="44" eb="46">
      <t>バアイ</t>
    </rPh>
    <rPh sb="55" eb="56">
      <t>ダイ</t>
    </rPh>
    <rPh sb="58" eb="60">
      <t>バアイ</t>
    </rPh>
    <rPh sb="61" eb="64">
      <t>ミニュウリョク</t>
    </rPh>
    <phoneticPr fontId="3"/>
  </si>
  <si>
    <t>受給希望＝「紙おむつ」の場合："○",「おむつ代」の場合：「☑入院等」の場合のみ"○"</t>
    <rPh sb="0" eb="4">
      <t>ジュキュウキボウ</t>
    </rPh>
    <rPh sb="6" eb="7">
      <t>カミ</t>
    </rPh>
    <rPh sb="12" eb="14">
      <t>バアイ</t>
    </rPh>
    <rPh sb="23" eb="24">
      <t>ダイ</t>
    </rPh>
    <rPh sb="26" eb="28">
      <t>バアイ</t>
    </rPh>
    <rPh sb="31" eb="34">
      <t>ニュウイントウ</t>
    </rPh>
    <rPh sb="36" eb="38">
      <t>バアイ</t>
    </rPh>
    <phoneticPr fontId="4"/>
  </si>
  <si>
    <t>氏名が入力された場合"○"</t>
    <rPh sb="0" eb="2">
      <t>シメイ</t>
    </rPh>
    <rPh sb="3" eb="5">
      <t>ニュウリョク</t>
    </rPh>
    <rPh sb="8" eb="10">
      <t>バアイ</t>
    </rPh>
    <phoneticPr fontId="4"/>
  </si>
  <si>
    <t>区処理欄</t>
    <rPh sb="0" eb="4">
      <t>クショリラン</t>
    </rPh>
    <phoneticPr fontId="3"/>
  </si>
  <si>
    <t>課・非</t>
    <rPh sb="0" eb="1">
      <t>カ</t>
    </rPh>
    <rPh sb="2" eb="3">
      <t>ヒ</t>
    </rPh>
    <phoneticPr fontId="3"/>
  </si>
  <si>
    <t>◇◆◇◆◇注文票は、コピー等してお使いください。◇◆◇◆◇</t>
  </si>
  <si>
    <t>タイプ</t>
    <phoneticPr fontId="4"/>
  </si>
  <si>
    <t>M</t>
  </si>
  <si>
    <t>L</t>
  </si>
  <si>
    <t>LL</t>
  </si>
  <si>
    <t>ユニ・チャーム</t>
  </si>
  <si>
    <t>S</t>
  </si>
  <si>
    <t>Ｓ</t>
    <phoneticPr fontId="4"/>
  </si>
  <si>
    <t>ＬＬ</t>
    <phoneticPr fontId="4"/>
  </si>
  <si>
    <t>M-L</t>
  </si>
  <si>
    <t>L-LL</t>
  </si>
  <si>
    <t>大王製紙</t>
  </si>
  <si>
    <t>申請日欄、</t>
    <rPh sb="0" eb="3">
      <t>シンセイビ</t>
    </rPh>
    <rPh sb="3" eb="4">
      <t>ラン</t>
    </rPh>
    <phoneticPr fontId="3"/>
  </si>
  <si>
    <t>おむつ使用者欄、</t>
    <rPh sb="3" eb="6">
      <t>シヨウシャ</t>
    </rPh>
    <rPh sb="6" eb="7">
      <t>ラン</t>
    </rPh>
    <phoneticPr fontId="3"/>
  </si>
  <si>
    <t>受給希望欄、</t>
  </si>
  <si>
    <t>要介護認定結果欄、</t>
  </si>
  <si>
    <t>現在の状況欄、</t>
  </si>
  <si>
    <t>本人の状況欄、</t>
  </si>
  <si>
    <t>主に介助…欄、</t>
  </si>
  <si>
    <t>生活保護法…欄、</t>
  </si>
  <si>
    <t>配達希望先欄、</t>
  </si>
  <si>
    <t>※おむつ代は入院等で指定おむつがある場合のみ選択可、</t>
    <rPh sb="4" eb="5">
      <t>ダイ</t>
    </rPh>
    <rPh sb="6" eb="9">
      <t>ニュウイントウ</t>
    </rPh>
    <rPh sb="10" eb="12">
      <t>シテイ</t>
    </rPh>
    <rPh sb="18" eb="20">
      <t>バアイ</t>
    </rPh>
    <rPh sb="22" eb="24">
      <t>センタク</t>
    </rPh>
    <rPh sb="24" eb="25">
      <t>カ</t>
    </rPh>
    <phoneticPr fontId="3"/>
  </si>
  <si>
    <t>※未(誤)入力の項目</t>
    <rPh sb="3" eb="4">
      <t>ゴ</t>
    </rPh>
    <phoneticPr fontId="3"/>
  </si>
  <si>
    <t>中央区高齢者紙おむつ注文票</t>
    <phoneticPr fontId="4"/>
  </si>
  <si>
    <t>新規申請時用</t>
  </si>
  <si>
    <t>対象者</t>
    <rPh sb="0" eb="3">
      <t>タイショウシャ</t>
    </rPh>
    <phoneticPr fontId="4"/>
  </si>
  <si>
    <t>住　　　　所
(おむつ使用者）</t>
    <rPh sb="0" eb="1">
      <t>ジュウ</t>
    </rPh>
    <rPh sb="5" eb="6">
      <t>ショ</t>
    </rPh>
    <rPh sb="11" eb="14">
      <t>シヨウシャ</t>
    </rPh>
    <phoneticPr fontId="4"/>
  </si>
  <si>
    <t>〒</t>
    <phoneticPr fontId="4"/>
  </si>
  <si>
    <t>本人
電話</t>
    <rPh sb="0" eb="2">
      <t>ホンニン</t>
    </rPh>
    <rPh sb="3" eb="5">
      <t>デンワ</t>
    </rPh>
    <phoneticPr fontId="4"/>
  </si>
  <si>
    <t>中央区</t>
    <rPh sb="0" eb="3">
      <t>チュウオウク</t>
    </rPh>
    <phoneticPr fontId="4"/>
  </si>
  <si>
    <t>配　送　先</t>
    <rPh sb="0" eb="1">
      <t>クバ</t>
    </rPh>
    <rPh sb="2" eb="3">
      <t>ソウ</t>
    </rPh>
    <rPh sb="4" eb="5">
      <t>サキ</t>
    </rPh>
    <phoneticPr fontId="4"/>
  </si>
  <si>
    <t>上記に同じ</t>
    <phoneticPr fontId="4"/>
  </si>
  <si>
    <t>その他（以下にご記入ください）</t>
    <phoneticPr fontId="4"/>
  </si>
  <si>
    <t>※区内以外は、
別途配送料がかかります
（病院・有料老人ホーム等含む）</t>
  </si>
  <si>
    <t>〒</t>
  </si>
  <si>
    <t>配送先
電話</t>
    <rPh sb="0" eb="3">
      <t>ハイソウサキ</t>
    </rPh>
    <rPh sb="4" eb="6">
      <t>デンワ</t>
    </rPh>
    <phoneticPr fontId="4"/>
  </si>
  <si>
    <t>ふりがな</t>
    <phoneticPr fontId="4"/>
  </si>
  <si>
    <t>おむつ
認定番号</t>
    <rPh sb="4" eb="6">
      <t>ニンテイ</t>
    </rPh>
    <rPh sb="6" eb="8">
      <t>バンゴウ</t>
    </rPh>
    <phoneticPr fontId="4"/>
  </si>
  <si>
    <t>※区使用欄</t>
    <rPh sb="1" eb="2">
      <t>ク</t>
    </rPh>
    <rPh sb="2" eb="5">
      <t>シヨウラン</t>
    </rPh>
    <phoneticPr fontId="4"/>
  </si>
  <si>
    <t>氏　　　　名</t>
    <rPh sb="0" eb="1">
      <t>シ</t>
    </rPh>
    <rPh sb="5" eb="6">
      <t>メイ</t>
    </rPh>
    <phoneticPr fontId="4"/>
  </si>
  <si>
    <t>注文者
氏名</t>
    <rPh sb="0" eb="3">
      <t>チュウモンシャ</t>
    </rPh>
    <rPh sb="4" eb="6">
      <t>シメイ</t>
    </rPh>
    <phoneticPr fontId="4"/>
  </si>
  <si>
    <r>
      <t xml:space="preserve">続柄
</t>
    </r>
    <r>
      <rPr>
        <sz val="10"/>
        <rFont val="HG丸ｺﾞｼｯｸM-PRO"/>
        <family val="3"/>
        <charset val="128"/>
      </rPr>
      <t>(または事業所名)</t>
    </r>
    <rPh sb="0" eb="2">
      <t>ツヅキガラ</t>
    </rPh>
    <rPh sb="7" eb="10">
      <t>ジギョウショ</t>
    </rPh>
    <rPh sb="10" eb="11">
      <t>メイ</t>
    </rPh>
    <phoneticPr fontId="4"/>
  </si>
  <si>
    <t>注文者
電話</t>
    <rPh sb="0" eb="3">
      <t>チュウモンシャ</t>
    </rPh>
    <rPh sb="4" eb="6">
      <t>デンワ</t>
    </rPh>
    <phoneticPr fontId="4"/>
  </si>
  <si>
    <t>配達希望事項
（希望がある場合、以下の
注意事項をご確認いただき
ご記入ください。）</t>
    <rPh sb="0" eb="2">
      <t>ハイタツ</t>
    </rPh>
    <rPh sb="2" eb="4">
      <t>キボウ</t>
    </rPh>
    <rPh sb="4" eb="6">
      <t>ジコウ</t>
    </rPh>
    <rPh sb="8" eb="10">
      <t>キボウ</t>
    </rPh>
    <rPh sb="13" eb="15">
      <t>バアイ</t>
    </rPh>
    <rPh sb="16" eb="18">
      <t>イカ</t>
    </rPh>
    <rPh sb="20" eb="24">
      <t>チュウイジコウ</t>
    </rPh>
    <rPh sb="26" eb="28">
      <t>カクニン</t>
    </rPh>
    <rPh sb="34" eb="36">
      <t>キニュウ</t>
    </rPh>
    <phoneticPr fontId="4"/>
  </si>
  <si>
    <t>口座振替
(自動引き落とし)
※ゆうちょ銀行のみ</t>
    <rPh sb="0" eb="2">
      <t>コウザ</t>
    </rPh>
    <rPh sb="2" eb="4">
      <t>フリカエ</t>
    </rPh>
    <rPh sb="6" eb="8">
      <t>ジドウ</t>
    </rPh>
    <rPh sb="8" eb="9">
      <t>ヒ</t>
    </rPh>
    <rPh sb="10" eb="11">
      <t>オ</t>
    </rPh>
    <rPh sb="20" eb="22">
      <t>ギンコウ</t>
    </rPh>
    <phoneticPr fontId="4"/>
  </si>
  <si>
    <t>希望する</t>
    <rPh sb="0" eb="2">
      <t>キボウ</t>
    </rPh>
    <phoneticPr fontId="4"/>
  </si>
  <si>
    <t>※口座の登録完了までは代引き
　となります。
※初回の配達時に口座振替登録
　用紙を同封します。</t>
    <phoneticPr fontId="4"/>
  </si>
  <si>
    <t>　※特定の曜日・時間指定は不可（平日休日・午前午後の指定は可能）。
　※置き配・宅配BOXの利用には口座振替の登録が必要です。
　※天候や交通状況によっては希望に添えない場合がございます。</t>
    <rPh sb="21" eb="25">
      <t>ゴゼンゴゴ</t>
    </rPh>
    <rPh sb="26" eb="28">
      <t>シテイ</t>
    </rPh>
    <rPh sb="29" eb="31">
      <t>カノウ</t>
    </rPh>
    <phoneticPr fontId="4"/>
  </si>
  <si>
    <r>
      <t>◎以下の注意事項にご注意いただき、商品をお選びの上、ご記入ください。
　※今年度の「中央区高齢者紙おむつ等支給事業のご案内」から</t>
    </r>
    <r>
      <rPr>
        <b/>
        <u val="double"/>
        <sz val="18"/>
        <color rgb="FFFF0000"/>
        <rFont val="HG丸ｺﾞｼｯｸM-PRO"/>
        <family val="3"/>
        <charset val="128"/>
      </rPr>
      <t>40点以上</t>
    </r>
    <r>
      <rPr>
        <sz val="16"/>
        <rFont val="HG丸ｺﾞｼｯｸM-PRO"/>
        <family val="3"/>
        <charset val="128"/>
      </rPr>
      <t>で商品をお選びください。
　　なお、</t>
    </r>
    <r>
      <rPr>
        <u/>
        <sz val="16"/>
        <color rgb="FFFF0000"/>
        <rFont val="HG丸ｺﾞｼｯｸM-PRO"/>
        <family val="3"/>
        <charset val="128"/>
      </rPr>
      <t>７0点を超えて</t>
    </r>
    <r>
      <rPr>
        <u/>
        <sz val="16"/>
        <rFont val="HG丸ｺﾞｼｯｸM-PRO"/>
        <family val="3"/>
        <charset val="128"/>
      </rPr>
      <t>ご注文した場合、超過分は自己負担</t>
    </r>
    <r>
      <rPr>
        <sz val="16"/>
        <rFont val="HG丸ｺﾞｼｯｸM-PRO"/>
        <family val="3"/>
        <charset val="128"/>
      </rPr>
      <t>になります。
　※３か月以上「保管期間切れ」や「受取拒否」が続く場合、配達を休止させていただく場合があります。
　　また、おむつ等が</t>
    </r>
    <r>
      <rPr>
        <u/>
        <sz val="16"/>
        <color rgb="FFFF0000"/>
        <rFont val="HG丸ｺﾞｼｯｸM-PRO"/>
        <family val="3"/>
        <charset val="128"/>
      </rPr>
      <t>不要</t>
    </r>
    <r>
      <rPr>
        <sz val="16"/>
        <rFont val="HG丸ｺﾞｼｯｸM-PRO"/>
        <family val="3"/>
        <charset val="128"/>
      </rPr>
      <t>となったときや、</t>
    </r>
    <r>
      <rPr>
        <u/>
        <sz val="16"/>
        <color rgb="FFFF0000"/>
        <rFont val="HG丸ｺﾞｼｯｸM-PRO"/>
        <family val="3"/>
        <charset val="128"/>
      </rPr>
      <t>在庫過多</t>
    </r>
    <r>
      <rPr>
        <sz val="16"/>
        <rFont val="HG丸ｺﾞｼｯｸM-PRO"/>
        <family val="3"/>
        <charset val="128"/>
      </rPr>
      <t>の場合は</t>
    </r>
    <r>
      <rPr>
        <u/>
        <sz val="16"/>
        <color rgb="FFFF0000"/>
        <rFont val="HG丸ｺﾞｼｯｸM-PRO"/>
        <family val="3"/>
        <charset val="128"/>
      </rPr>
      <t>その旨ご連絡ください</t>
    </r>
    <r>
      <rPr>
        <sz val="16"/>
        <rFont val="HG丸ｺﾞｼｯｸM-PRO"/>
        <family val="3"/>
        <charset val="128"/>
      </rPr>
      <t>。</t>
    </r>
    <rPh sb="1" eb="3">
      <t>イカ</t>
    </rPh>
    <rPh sb="4" eb="8">
      <t>チュウイジコウ</t>
    </rPh>
    <rPh sb="10" eb="12">
      <t>チュウイ</t>
    </rPh>
    <rPh sb="17" eb="19">
      <t>ショウヒン</t>
    </rPh>
    <rPh sb="21" eb="22">
      <t>エラ</t>
    </rPh>
    <rPh sb="24" eb="25">
      <t>ウエ</t>
    </rPh>
    <rPh sb="27" eb="29">
      <t>キニュウ</t>
    </rPh>
    <rPh sb="37" eb="40">
      <t>コンネンド</t>
    </rPh>
    <rPh sb="42" eb="45">
      <t>チュウオウク</t>
    </rPh>
    <rPh sb="45" eb="48">
      <t>コウレイシャ</t>
    </rPh>
    <rPh sb="48" eb="49">
      <t>カミ</t>
    </rPh>
    <rPh sb="52" eb="53">
      <t>ナド</t>
    </rPh>
    <rPh sb="53" eb="55">
      <t>シキュウ</t>
    </rPh>
    <rPh sb="55" eb="57">
      <t>ジギョウ</t>
    </rPh>
    <rPh sb="59" eb="61">
      <t>アンナイ</t>
    </rPh>
    <rPh sb="66" eb="69">
      <t>テンイジョウ</t>
    </rPh>
    <rPh sb="70" eb="72">
      <t>ショウヒン</t>
    </rPh>
    <rPh sb="74" eb="75">
      <t>エラ</t>
    </rPh>
    <rPh sb="121" eb="122">
      <t>ゲツ</t>
    </rPh>
    <rPh sb="122" eb="124">
      <t>イジョウ</t>
    </rPh>
    <rPh sb="125" eb="130">
      <t>ホカンキカンギ</t>
    </rPh>
    <rPh sb="134" eb="135">
      <t>ウ</t>
    </rPh>
    <rPh sb="135" eb="136">
      <t>ト</t>
    </rPh>
    <rPh sb="136" eb="138">
      <t>キョヒ</t>
    </rPh>
    <rPh sb="140" eb="141">
      <t>ツヅ</t>
    </rPh>
    <rPh sb="142" eb="144">
      <t>バアイ</t>
    </rPh>
    <rPh sb="145" eb="147">
      <t>ハイタツ</t>
    </rPh>
    <rPh sb="148" eb="150">
      <t>キュウシ</t>
    </rPh>
    <rPh sb="157" eb="159">
      <t>バアイ</t>
    </rPh>
    <rPh sb="174" eb="175">
      <t>ナド</t>
    </rPh>
    <rPh sb="176" eb="178">
      <t>フヨウ</t>
    </rPh>
    <rPh sb="186" eb="188">
      <t>ザイコ</t>
    </rPh>
    <rPh sb="188" eb="190">
      <t>カタ</t>
    </rPh>
    <rPh sb="191" eb="193">
      <t>バアイ</t>
    </rPh>
    <rPh sb="196" eb="197">
      <t>ムネ</t>
    </rPh>
    <rPh sb="198" eb="200">
      <t>レンラク</t>
    </rPh>
    <phoneticPr fontId="4"/>
  </si>
  <si>
    <t>識別番号</t>
    <rPh sb="0" eb="2">
      <t>シキベツ</t>
    </rPh>
    <rPh sb="2" eb="4">
      <t>バンゴウ</t>
    </rPh>
    <phoneticPr fontId="4"/>
  </si>
  <si>
    <t>商品名</t>
    <rPh sb="0" eb="3">
      <t>ショウヒンメイ</t>
    </rPh>
    <phoneticPr fontId="4"/>
  </si>
  <si>
    <t>サイズ</t>
    <phoneticPr fontId="4"/>
  </si>
  <si>
    <t>１袋点数</t>
    <rPh sb="1" eb="2">
      <t>フクロ</t>
    </rPh>
    <rPh sb="2" eb="4">
      <t>テンスウ</t>
    </rPh>
    <phoneticPr fontId="4"/>
  </si>
  <si>
    <t>注文袋数</t>
    <rPh sb="0" eb="2">
      <t>チュウモン</t>
    </rPh>
    <rPh sb="2" eb="3">
      <t>フクロ</t>
    </rPh>
    <rPh sb="3" eb="4">
      <t>スウ</t>
    </rPh>
    <phoneticPr fontId="4"/>
  </si>
  <si>
    <t>点数</t>
    <rPh sb="0" eb="2">
      <t>テンスウ</t>
    </rPh>
    <phoneticPr fontId="4"/>
  </si>
  <si>
    <t>点</t>
    <rPh sb="0" eb="1">
      <t>テン</t>
    </rPh>
    <phoneticPr fontId="4"/>
  </si>
  <si>
    <t>袋</t>
    <rPh sb="0" eb="1">
      <t>フクロ</t>
    </rPh>
    <phoneticPr fontId="4"/>
  </si>
  <si>
    <t>合計</t>
    <rPh sb="0" eb="2">
      <t>ゴウケイ</t>
    </rPh>
    <phoneticPr fontId="4"/>
  </si>
  <si>
    <t>商品変更・休止に関するお問い合わせ：白十字販売株式会社　おむつ相談係　</t>
    <rPh sb="0" eb="2">
      <t>ショウヒン</t>
    </rPh>
    <rPh sb="2" eb="4">
      <t>ヘンコウ</t>
    </rPh>
    <rPh sb="5" eb="7">
      <t>キュウシ</t>
    </rPh>
    <rPh sb="8" eb="9">
      <t>カン</t>
    </rPh>
    <rPh sb="12" eb="13">
      <t>ト</t>
    </rPh>
    <rPh sb="14" eb="15">
      <t>ア</t>
    </rPh>
    <rPh sb="18" eb="21">
      <t>ハクジュウジ</t>
    </rPh>
    <rPh sb="21" eb="23">
      <t>ハンバイ</t>
    </rPh>
    <rPh sb="23" eb="27">
      <t>カブシキガイシャ</t>
    </rPh>
    <rPh sb="31" eb="33">
      <t>ソウダン</t>
    </rPh>
    <rPh sb="33" eb="34">
      <t>カカリ</t>
    </rPh>
    <phoneticPr fontId="4"/>
  </si>
  <si>
    <t>FAX　０３－５９５０－６２５３　　　TEL　０１２０－１５７－２９０</t>
    <phoneticPr fontId="4"/>
  </si>
  <si>
    <t>※区使用欄</t>
    <rPh sb="1" eb="2">
      <t>ク</t>
    </rPh>
    <rPh sb="2" eb="4">
      <t>シヨウ</t>
    </rPh>
    <rPh sb="4" eb="5">
      <t>ラン</t>
    </rPh>
    <phoneticPr fontId="4"/>
  </si>
  <si>
    <t>令和　　年度　　　月分新規</t>
    <rPh sb="0" eb="2">
      <t>レイワ</t>
    </rPh>
    <rPh sb="4" eb="6">
      <t>ネンド</t>
    </rPh>
    <rPh sb="6" eb="8">
      <t>ヘイネンド</t>
    </rPh>
    <rPh sb="9" eb="10">
      <t>ガツ</t>
    </rPh>
    <rPh sb="10" eb="11">
      <t>ブン</t>
    </rPh>
    <rPh sb="11" eb="13">
      <t>シンキ</t>
    </rPh>
    <phoneticPr fontId="4"/>
  </si>
  <si>
    <t>自己負担</t>
    <rPh sb="0" eb="2">
      <t>ジコ</t>
    </rPh>
    <rPh sb="2" eb="4">
      <t>フタン</t>
    </rPh>
    <phoneticPr fontId="4"/>
  </si>
  <si>
    <t>おむつ使用者住所、</t>
    <rPh sb="3" eb="6">
      <t>シヨウシャ</t>
    </rPh>
    <rPh sb="6" eb="8">
      <t>ジュウショ</t>
    </rPh>
    <phoneticPr fontId="3"/>
  </si>
  <si>
    <t>本人電話番号、</t>
    <rPh sb="0" eb="4">
      <t>ホンニンデンワ</t>
    </rPh>
    <rPh sb="4" eb="6">
      <t>バンゴウ</t>
    </rPh>
    <phoneticPr fontId="3"/>
  </si>
  <si>
    <t>入力された場合"○"</t>
    <rPh sb="0" eb="2">
      <t>ニュウリョク</t>
    </rPh>
    <rPh sb="5" eb="7">
      <t>バアイ</t>
    </rPh>
    <phoneticPr fontId="4"/>
  </si>
  <si>
    <t>配送先チェック、</t>
    <rPh sb="0" eb="3">
      <t>ハイソウサキ</t>
    </rPh>
    <phoneticPr fontId="4"/>
  </si>
  <si>
    <t>☑をどちらか１つ選択した場合"○"、重複・未入力"×"</t>
    <rPh sb="8" eb="10">
      <t>センタク</t>
    </rPh>
    <rPh sb="12" eb="14">
      <t>バアイ</t>
    </rPh>
    <rPh sb="18" eb="20">
      <t>チョウフク</t>
    </rPh>
    <rPh sb="21" eb="24">
      <t>ミニュウリョク</t>
    </rPh>
    <phoneticPr fontId="4"/>
  </si>
  <si>
    <t>配送先住所、</t>
    <rPh sb="0" eb="3">
      <t>ハイソウサキ</t>
    </rPh>
    <rPh sb="3" eb="5">
      <t>ジュウショ</t>
    </rPh>
    <phoneticPr fontId="4"/>
  </si>
  <si>
    <t>その他にチェックがあるとき、全て入力された場合"○"</t>
    <rPh sb="2" eb="3">
      <t>タ</t>
    </rPh>
    <rPh sb="14" eb="15">
      <t>スベ</t>
    </rPh>
    <rPh sb="16" eb="18">
      <t>ニュウリョク</t>
    </rPh>
    <rPh sb="21" eb="23">
      <t>バアイ</t>
    </rPh>
    <phoneticPr fontId="3"/>
  </si>
  <si>
    <t>配送電話番号、</t>
    <rPh sb="0" eb="2">
      <t>ハイソウ</t>
    </rPh>
    <rPh sb="2" eb="4">
      <t>デンワ</t>
    </rPh>
    <rPh sb="4" eb="6">
      <t>バンゴウ</t>
    </rPh>
    <phoneticPr fontId="4"/>
  </si>
  <si>
    <t>その他にチェックがあるとき、入力された場合"○"</t>
    <rPh sb="2" eb="3">
      <t>タ</t>
    </rPh>
    <rPh sb="14" eb="16">
      <t>ニュウリョク</t>
    </rPh>
    <rPh sb="19" eb="21">
      <t>バアイ</t>
    </rPh>
    <phoneticPr fontId="3"/>
  </si>
  <si>
    <t>おむつ使用者氏名、</t>
    <rPh sb="3" eb="6">
      <t>シヨウシャ</t>
    </rPh>
    <rPh sb="6" eb="8">
      <t>シメイ</t>
    </rPh>
    <phoneticPr fontId="3"/>
  </si>
  <si>
    <t>注文者情報、</t>
    <rPh sb="0" eb="3">
      <t>チュウモンシャ</t>
    </rPh>
    <rPh sb="3" eb="5">
      <t>ジョウホウ</t>
    </rPh>
    <phoneticPr fontId="3"/>
  </si>
  <si>
    <t>注文内容、</t>
    <rPh sb="0" eb="4">
      <t>チュウモンナイヨウ</t>
    </rPh>
    <phoneticPr fontId="4"/>
  </si>
  <si>
    <t>識別番号・注文袋数どちらかのみ入力した場合"×"、どちらも入力・未入力"○"</t>
    <rPh sb="0" eb="4">
      <t>シキベツバンゴウ</t>
    </rPh>
    <rPh sb="5" eb="9">
      <t>チュウモンフクロスウ</t>
    </rPh>
    <rPh sb="15" eb="17">
      <t>ニュウリョク</t>
    </rPh>
    <rPh sb="19" eb="21">
      <t>バアイ</t>
    </rPh>
    <rPh sb="29" eb="31">
      <t>ニュウリョク</t>
    </rPh>
    <rPh sb="32" eb="35">
      <t>ミニュウリョク</t>
    </rPh>
    <phoneticPr fontId="4"/>
  </si>
  <si>
    <t>注文点数、</t>
    <rPh sb="0" eb="2">
      <t>チュウモン</t>
    </rPh>
    <rPh sb="2" eb="4">
      <t>テンスウ</t>
    </rPh>
    <phoneticPr fontId="4"/>
  </si>
  <si>
    <t>40点以上なら"○"</t>
    <rPh sb="2" eb="3">
      <t>テン</t>
    </rPh>
    <rPh sb="3" eb="5">
      <t>イジョウ</t>
    </rPh>
    <phoneticPr fontId="4"/>
  </si>
  <si>
    <t>識別
番号</t>
    <rPh sb="0" eb="2">
      <t>シキベツ</t>
    </rPh>
    <rPh sb="3" eb="5">
      <t>バンゴウ</t>
    </rPh>
    <phoneticPr fontId="47"/>
  </si>
  <si>
    <t>メーカー</t>
    <phoneticPr fontId="4"/>
  </si>
  <si>
    <t>ｻｲｽﾞ</t>
    <phoneticPr fontId="4"/>
  </si>
  <si>
    <t>入数</t>
    <rPh sb="0" eb="1">
      <t>イ</t>
    </rPh>
    <phoneticPr fontId="4"/>
  </si>
  <si>
    <t>頁</t>
    <rPh sb="0" eb="1">
      <t>ページ</t>
    </rPh>
    <phoneticPr fontId="47"/>
  </si>
  <si>
    <t>順</t>
    <rPh sb="0" eb="1">
      <t>ジュン</t>
    </rPh>
    <phoneticPr fontId="47"/>
  </si>
  <si>
    <t>パンツ型</t>
    <rPh sb="3" eb="4">
      <t>カタ</t>
    </rPh>
    <phoneticPr fontId="4"/>
  </si>
  <si>
    <t>白十字</t>
    <rPh sb="0" eb="3">
      <t>ハクジュウジ</t>
    </rPh>
    <phoneticPr fontId="4"/>
  </si>
  <si>
    <t>サルバ やわ楽パンツ</t>
  </si>
  <si>
    <t>S</t>
    <phoneticPr fontId="48"/>
  </si>
  <si>
    <t>M</t>
    <phoneticPr fontId="48"/>
  </si>
  <si>
    <t>L</t>
    <phoneticPr fontId="48"/>
  </si>
  <si>
    <t>LL</t>
    <phoneticPr fontId="48"/>
  </si>
  <si>
    <t>サルバ やわ楽パンツ安心うす型</t>
    <rPh sb="6" eb="7">
      <t>ラク</t>
    </rPh>
    <rPh sb="10" eb="12">
      <t>アンシン</t>
    </rPh>
    <rPh sb="14" eb="15">
      <t>ガタ</t>
    </rPh>
    <phoneticPr fontId="4"/>
  </si>
  <si>
    <t>M-L</t>
    <phoneticPr fontId="49"/>
  </si>
  <si>
    <t>L-LL</t>
    <phoneticPr fontId="49"/>
  </si>
  <si>
    <t>サルバ やわ楽パンツしっかり長時間</t>
    <rPh sb="6" eb="7">
      <t>ラク</t>
    </rPh>
    <rPh sb="14" eb="17">
      <t>チョウジカン</t>
    </rPh>
    <phoneticPr fontId="4"/>
  </si>
  <si>
    <t>PUパンツタイプ</t>
    <phoneticPr fontId="4"/>
  </si>
  <si>
    <t>XL</t>
    <phoneticPr fontId="4"/>
  </si>
  <si>
    <t>ユニ・チャーム</t>
    <phoneticPr fontId="4"/>
  </si>
  <si>
    <t>ライフリー 超うす型下着感覚パンツ</t>
  </si>
  <si>
    <t>ライフリー うす型軽快パンツ</t>
  </si>
  <si>
    <t>ライフリー リハビリパンツ</t>
  </si>
  <si>
    <t>Ｍ</t>
    <phoneticPr fontId="4"/>
  </si>
  <si>
    <t>Ｌ</t>
    <phoneticPr fontId="4"/>
  </si>
  <si>
    <t>ライフリー パッドなしでも長時間安心パンツ</t>
  </si>
  <si>
    <t>S</t>
    <phoneticPr fontId="49"/>
  </si>
  <si>
    <t>LL</t>
    <phoneticPr fontId="47"/>
  </si>
  <si>
    <t>大王製紙</t>
    <rPh sb="0" eb="4">
      <t>ダイオウセイシ</t>
    </rPh>
    <phoneticPr fontId="49"/>
  </si>
  <si>
    <t>アテント Ｒケアうす型さらさらパンツ</t>
  </si>
  <si>
    <t>日本製紙
クレシア</t>
    <rPh sb="0" eb="2">
      <t>ニホン</t>
    </rPh>
    <rPh sb="2" eb="4">
      <t>セイシ</t>
    </rPh>
    <phoneticPr fontId="4"/>
  </si>
  <si>
    <t>肌ケアアクティ うす型パンツ消臭抗菌プラス</t>
    <rPh sb="0" eb="1">
      <t>ハダ</t>
    </rPh>
    <phoneticPr fontId="49"/>
  </si>
  <si>
    <t>アクティ におわないのは良いパンツレギュラー</t>
    <rPh sb="12" eb="13">
      <t>ヨ</t>
    </rPh>
    <phoneticPr fontId="4"/>
  </si>
  <si>
    <t>アクティ におわないのは良いパンツスーパー</t>
  </si>
  <si>
    <t>花王</t>
    <phoneticPr fontId="49"/>
  </si>
  <si>
    <t>リリーフ パンツタイプ上げ下げらくらくうす型パンツ</t>
    <rPh sb="11" eb="12">
      <t>ア</t>
    </rPh>
    <rPh sb="13" eb="14">
      <t>サ</t>
    </rPh>
    <phoneticPr fontId="4"/>
  </si>
  <si>
    <t>リリーフ パンツタイプ上げ下げらくらく長時間パンツ</t>
    <rPh sb="11" eb="12">
      <t>ア</t>
    </rPh>
    <rPh sb="13" eb="14">
      <t>サ</t>
    </rPh>
    <phoneticPr fontId="4"/>
  </si>
  <si>
    <t>光洋</t>
    <rPh sb="0" eb="1">
      <t>ヒカリ</t>
    </rPh>
    <rPh sb="1" eb="2">
      <t>ヨウ</t>
    </rPh>
    <phoneticPr fontId="47"/>
  </si>
  <si>
    <t>オンリーワンケア前後フリーパンツ</t>
    <rPh sb="8" eb="10">
      <t>ゼンゴ</t>
    </rPh>
    <phoneticPr fontId="4"/>
  </si>
  <si>
    <t>テープ型</t>
    <rPh sb="3" eb="4">
      <t>カタ</t>
    </rPh>
    <phoneticPr fontId="4"/>
  </si>
  <si>
    <t>白十字</t>
    <rPh sb="0" eb="1">
      <t>ハク</t>
    </rPh>
    <rPh sb="1" eb="3">
      <t>ジュウジ</t>
    </rPh>
    <phoneticPr fontId="4"/>
  </si>
  <si>
    <t>応援介護あて楽テープ止め</t>
    <phoneticPr fontId="49"/>
  </si>
  <si>
    <t>M</t>
    <phoneticPr fontId="49"/>
  </si>
  <si>
    <t>L</t>
    <phoneticPr fontId="49"/>
  </si>
  <si>
    <t>サルバ 安心Ｗフィット</t>
    <rPh sb="4" eb="6">
      <t>アンシン</t>
    </rPh>
    <phoneticPr fontId="4"/>
  </si>
  <si>
    <t>S-M</t>
    <phoneticPr fontId="49"/>
  </si>
  <si>
    <t>サルバ 安心Ｗフィット(10枚入)</t>
    <rPh sb="4" eb="6">
      <t>アンシン</t>
    </rPh>
    <rPh sb="14" eb="15">
      <t>マイ</t>
    </rPh>
    <rPh sb="15" eb="16">
      <t>イ</t>
    </rPh>
    <phoneticPr fontId="4"/>
  </si>
  <si>
    <t>サルバ 安心Ｗフィット(30枚入)</t>
    <rPh sb="4" eb="6">
      <t>アンシン</t>
    </rPh>
    <rPh sb="14" eb="16">
      <t>マイイ</t>
    </rPh>
    <phoneticPr fontId="4"/>
  </si>
  <si>
    <t>サルバ 安心Ｗフィット(9枚入)</t>
    <rPh sb="4" eb="6">
      <t>アンシン</t>
    </rPh>
    <rPh sb="13" eb="14">
      <t>マイ</t>
    </rPh>
    <rPh sb="14" eb="15">
      <t>イ</t>
    </rPh>
    <phoneticPr fontId="4"/>
  </si>
  <si>
    <t>サルバ 安心Ｗフィット(26枚入)</t>
    <rPh sb="4" eb="6">
      <t>アンシン</t>
    </rPh>
    <rPh sb="14" eb="16">
      <t>マイイ</t>
    </rPh>
    <phoneticPr fontId="4"/>
  </si>
  <si>
    <t>サルバ 強力吸収テープ止め</t>
    <rPh sb="4" eb="6">
      <t>キョウリョク</t>
    </rPh>
    <rPh sb="6" eb="8">
      <t>キュウシュウ</t>
    </rPh>
    <rPh sb="11" eb="12">
      <t>ド</t>
    </rPh>
    <phoneticPr fontId="4"/>
  </si>
  <si>
    <t>ライフリー 横モレあんしんテープ止め</t>
  </si>
  <si>
    <t>ライフリー のびーるフィットうす型軽快テープ止め</t>
  </si>
  <si>
    <t>SM</t>
  </si>
  <si>
    <t>アテント 背モレ・横モレも防ぐテープ式</t>
  </si>
  <si>
    <t>パッド型</t>
    <rPh sb="3" eb="4">
      <t>ガタ</t>
    </rPh>
    <phoneticPr fontId="4"/>
  </si>
  <si>
    <t>サルバ Lパッドスーパー</t>
  </si>
  <si>
    <t>-</t>
    <phoneticPr fontId="4"/>
  </si>
  <si>
    <t>サルバ 尿とりパッドスーパー（男性用）</t>
    <rPh sb="4" eb="5">
      <t>ニョウ</t>
    </rPh>
    <rPh sb="15" eb="18">
      <t>ダンセイヨウ</t>
    </rPh>
    <phoneticPr fontId="4"/>
  </si>
  <si>
    <t>サルバ 尿とりパッドスーパー（女性用）</t>
    <rPh sb="4" eb="5">
      <t>ニョウ</t>
    </rPh>
    <rPh sb="15" eb="17">
      <t>ジョセイ</t>
    </rPh>
    <rPh sb="17" eb="18">
      <t>ヨウ</t>
    </rPh>
    <phoneticPr fontId="4"/>
  </si>
  <si>
    <t>サルバ 尿吸収シート(補助パッド)</t>
    <rPh sb="4" eb="5">
      <t>ニョウ</t>
    </rPh>
    <rPh sb="5" eb="7">
      <t>キュウシュウ</t>
    </rPh>
    <rPh sb="11" eb="13">
      <t>ホジョ</t>
    </rPh>
    <phoneticPr fontId="4"/>
  </si>
  <si>
    <t>サルバ あて楽パッドスーパーワイド長時間</t>
    <rPh sb="6" eb="7">
      <t>ラク</t>
    </rPh>
    <rPh sb="17" eb="20">
      <t>チョウジカン</t>
    </rPh>
    <phoneticPr fontId="4"/>
  </si>
  <si>
    <t>サルバ あて楽パッド朝まで1枚【夜用】</t>
    <rPh sb="6" eb="7">
      <t>ラク</t>
    </rPh>
    <rPh sb="10" eb="11">
      <t>アサ</t>
    </rPh>
    <rPh sb="14" eb="15">
      <t>マイ</t>
    </rPh>
    <phoneticPr fontId="4"/>
  </si>
  <si>
    <t>サルバ あて楽パッド朝まで1枚【夜用スーパー】</t>
    <rPh sb="6" eb="7">
      <t>ラク</t>
    </rPh>
    <rPh sb="10" eb="11">
      <t>アサ</t>
    </rPh>
    <rPh sb="14" eb="15">
      <t>マイ</t>
    </rPh>
    <phoneticPr fontId="4"/>
  </si>
  <si>
    <t>サルバ あて楽パッド朝まで1枚【強力吸収】</t>
    <phoneticPr fontId="47"/>
  </si>
  <si>
    <t>ライフリー 長時間安心さらさらパッド</t>
  </si>
  <si>
    <t>ライフリー 一晩中あんしん尿とりパッド【夜用】</t>
    <phoneticPr fontId="49"/>
  </si>
  <si>
    <t>ライフリー 一晩中あんしん尿とりパッド【夜用スーパー】</t>
    <rPh sb="20" eb="22">
      <t>ヨルヨウ</t>
    </rPh>
    <phoneticPr fontId="47"/>
  </si>
  <si>
    <t>ライフリー 一晩中あんしん尿とりパッド【超スーパー】</t>
    <phoneticPr fontId="49"/>
  </si>
  <si>
    <t>大王製紙</t>
    <rPh sb="0" eb="2">
      <t>ダイオウ</t>
    </rPh>
    <rPh sb="2" eb="4">
      <t>セイシ</t>
    </rPh>
    <phoneticPr fontId="4"/>
  </si>
  <si>
    <t>アテント 軟便安心パッド</t>
    <rPh sb="5" eb="6">
      <t>ナン</t>
    </rPh>
    <rPh sb="6" eb="7">
      <t>ベン</t>
    </rPh>
    <rPh sb="7" eb="9">
      <t>アンシン</t>
    </rPh>
    <phoneticPr fontId="4"/>
  </si>
  <si>
    <t>アテント 夜１枚安心パッド【多いタイプ】</t>
    <phoneticPr fontId="47"/>
  </si>
  <si>
    <t>アテント 夜１枚安心パッド【特に多いタイプ】</t>
    <phoneticPr fontId="49"/>
  </si>
  <si>
    <t>アクティ 尿取りパッド ３００ふっくらフィット</t>
    <rPh sb="5" eb="6">
      <t>ニョウ</t>
    </rPh>
    <rPh sb="6" eb="7">
      <t>ト</t>
    </rPh>
    <phoneticPr fontId="4"/>
  </si>
  <si>
    <t>アクティ 尿取りパッド 昼用・長時間</t>
    <phoneticPr fontId="47"/>
  </si>
  <si>
    <t>アクティ ワイドパッド５００プラス</t>
  </si>
  <si>
    <t>アクティ ワイドパッド１０００</t>
  </si>
  <si>
    <t>イワツキ</t>
    <phoneticPr fontId="4"/>
  </si>
  <si>
    <t>安心夜用パッド</t>
    <rPh sb="0" eb="2">
      <t>アンシン</t>
    </rPh>
    <rPh sb="2" eb="4">
      <t>ヨルヨウ</t>
    </rPh>
    <phoneticPr fontId="4"/>
  </si>
  <si>
    <t>サルバ 紙パンツ用やわ楽パッド【2回吸収】</t>
    <rPh sb="4" eb="5">
      <t>カミ</t>
    </rPh>
    <rPh sb="8" eb="9">
      <t>ヨウ</t>
    </rPh>
    <rPh sb="11" eb="12">
      <t>ラク</t>
    </rPh>
    <rPh sb="18" eb="20">
      <t>キュウシュウ</t>
    </rPh>
    <phoneticPr fontId="49"/>
  </si>
  <si>
    <t>サルバ 紙パンツ用やわ楽パッド【4回吸収】</t>
    <rPh sb="4" eb="5">
      <t>カミ</t>
    </rPh>
    <rPh sb="8" eb="9">
      <t>ヨウ</t>
    </rPh>
    <rPh sb="11" eb="12">
      <t>ラク</t>
    </rPh>
    <rPh sb="18" eb="20">
      <t>キュウシュウ</t>
    </rPh>
    <phoneticPr fontId="49"/>
  </si>
  <si>
    <t>ライフリー ズレずに安心紙パンツ専用尿とりパッドコンパクト</t>
    <rPh sb="10" eb="12">
      <t>アンシン</t>
    </rPh>
    <rPh sb="12" eb="13">
      <t>カミ</t>
    </rPh>
    <rPh sb="16" eb="18">
      <t>センヨウ</t>
    </rPh>
    <rPh sb="18" eb="19">
      <t>ニョウ</t>
    </rPh>
    <phoneticPr fontId="47"/>
  </si>
  <si>
    <t>ライフリー ズレずに安心紙パンツ専用尿とりパッド【昼用】</t>
    <rPh sb="10" eb="12">
      <t>アンシン</t>
    </rPh>
    <rPh sb="12" eb="13">
      <t>カミ</t>
    </rPh>
    <rPh sb="16" eb="18">
      <t>センヨウ</t>
    </rPh>
    <rPh sb="18" eb="19">
      <t>ニョウ</t>
    </rPh>
    <phoneticPr fontId="4"/>
  </si>
  <si>
    <t>ライフリー ズレずに安心紙パンツ専用尿とりパッド【夜用スーパー】</t>
    <phoneticPr fontId="49"/>
  </si>
  <si>
    <t>ライフリー ズレずに安心紙パンツ専用尿とりパッド【6回吸収】</t>
    <rPh sb="10" eb="12">
      <t>アンシン</t>
    </rPh>
    <rPh sb="12" eb="13">
      <t>カミ</t>
    </rPh>
    <rPh sb="16" eb="18">
      <t>センヨウ</t>
    </rPh>
    <rPh sb="18" eb="19">
      <t>ニョウ</t>
    </rPh>
    <rPh sb="26" eb="29">
      <t>カイキュウシュウ</t>
    </rPh>
    <phoneticPr fontId="47"/>
  </si>
  <si>
    <t>ライフリー ズレずに安心紙パンツ専用尿とりパッド【8回吸収】</t>
    <rPh sb="10" eb="12">
      <t>アンシン</t>
    </rPh>
    <rPh sb="12" eb="13">
      <t>カミ</t>
    </rPh>
    <rPh sb="16" eb="18">
      <t>センヨウ</t>
    </rPh>
    <rPh sb="18" eb="19">
      <t>ニョウ</t>
    </rPh>
    <phoneticPr fontId="47"/>
  </si>
  <si>
    <t>サルバ さらさらケアパッド【少・中量用】</t>
    <rPh sb="14" eb="15">
      <t>ショウ</t>
    </rPh>
    <rPh sb="16" eb="17">
      <t>ナカ</t>
    </rPh>
    <rPh sb="17" eb="18">
      <t>リョウ</t>
    </rPh>
    <rPh sb="18" eb="19">
      <t>ヨウ</t>
    </rPh>
    <phoneticPr fontId="47"/>
  </si>
  <si>
    <t>サルバ さらさらケアパッド【中量用】</t>
    <rPh sb="14" eb="15">
      <t>ナカ</t>
    </rPh>
    <rPh sb="15" eb="16">
      <t>リョウ</t>
    </rPh>
    <rPh sb="16" eb="17">
      <t>ヨウ</t>
    </rPh>
    <phoneticPr fontId="47"/>
  </si>
  <si>
    <t>サルバ さらさらケアパッド【長時間用】</t>
    <rPh sb="14" eb="18">
      <t>チョウジカンヨウ</t>
    </rPh>
    <phoneticPr fontId="47"/>
  </si>
  <si>
    <t>サルバ さらさらケアパッド【夜・長時間用】</t>
    <rPh sb="14" eb="15">
      <t>ヨル</t>
    </rPh>
    <rPh sb="16" eb="20">
      <t>チョウジカンヨウ</t>
    </rPh>
    <phoneticPr fontId="47"/>
  </si>
  <si>
    <t>ライフリー さわやかパッド【男性用】</t>
    <phoneticPr fontId="48"/>
  </si>
  <si>
    <t>ライフリー さわやかパッド【安心の中量用】</t>
    <phoneticPr fontId="48"/>
  </si>
  <si>
    <t>ライフリー さわやかパッド【多い時でも安心用】</t>
    <phoneticPr fontId="48"/>
  </si>
  <si>
    <t>ライフリー さわやかパッド【長時間・夜でも安心用】</t>
    <phoneticPr fontId="48"/>
  </si>
  <si>
    <t>パンツ型
(布）</t>
    <rPh sb="3" eb="4">
      <t>カタ</t>
    </rPh>
    <rPh sb="6" eb="7">
      <t>ヌノ</t>
    </rPh>
    <phoneticPr fontId="4"/>
  </si>
  <si>
    <t>サルバ おしりピッタリパンツ（ピンクベージュ）</t>
  </si>
  <si>
    <t>L</t>
    <phoneticPr fontId="4"/>
  </si>
  <si>
    <t>LL</t>
    <phoneticPr fontId="4"/>
  </si>
  <si>
    <t>サルバ おしりピッタリパンツ（グレー）</t>
  </si>
  <si>
    <t>フラット型</t>
    <rPh sb="4" eb="5">
      <t>ガタ</t>
    </rPh>
    <phoneticPr fontId="4"/>
  </si>
  <si>
    <t>サルバ吸水シート ワイドサイズ</t>
    <rPh sb="3" eb="5">
      <t>キュウスイ</t>
    </rPh>
    <phoneticPr fontId="4"/>
  </si>
  <si>
    <t>サルバ吸水シート スーパーワイドサイズ</t>
    <rPh sb="3" eb="5">
      <t>キュウスイ</t>
    </rPh>
    <phoneticPr fontId="4"/>
  </si>
  <si>
    <t>アクティ フラットタイプ</t>
  </si>
  <si>
    <t>おしりふき</t>
    <phoneticPr fontId="49"/>
  </si>
  <si>
    <t>サルバ おむつとりかえぬれタオル</t>
  </si>
  <si>
    <t>サルバ おむつとりかえぬれタオル流せるタイプ</t>
    <rPh sb="16" eb="17">
      <t>ナガ</t>
    </rPh>
    <phoneticPr fontId="49"/>
  </si>
  <si>
    <t>サルバ ディスポタオル</t>
  </si>
  <si>
    <t>ライフリー らくらくおしりふきトイレに流せる</t>
    <phoneticPr fontId="47"/>
  </si>
  <si>
    <t>アクティ トイレに流せるたっぷり使えるおしりふき</t>
  </si>
  <si>
    <t>…必要項目を入力</t>
    <rPh sb="1" eb="5">
      <t>ヒツヨウコウモク</t>
    </rPh>
    <rPh sb="6" eb="8">
      <t>ニュウリョク</t>
    </rPh>
    <phoneticPr fontId="4"/>
  </si>
  <si>
    <t>…申請書の内容を自動転記</t>
    <phoneticPr fontId="3"/>
  </si>
  <si>
    <t>おむつ代（別途、指定おむつ等使用証明書の提出が必要です。）</t>
    <rPh sb="13" eb="14">
      <t>ナド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</si>
</sst>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_);[Red]\(&quot;¥&quot;#,##0\)"/>
    <numFmt numFmtId="177" formatCode="#,###&quot;円&quot;"/>
    <numFmt numFmtId="178" formatCode="#,###&quot;名&quot;"/>
  </numFmts>
  <fonts count="52">
    <font>
      <sz val="11"/>
      <color theme="1"/>
      <name val="游ゴシック"/>
      <family val="2"/>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b/>
      <sz val="16"/>
      <name val="ＭＳ 明朝"/>
      <family val="1"/>
      <charset val="128"/>
    </font>
    <font>
      <sz val="13"/>
      <name val="ＭＳ 明朝"/>
      <family val="1"/>
      <charset val="128"/>
    </font>
    <font>
      <sz val="9"/>
      <name val="ＭＳ 明朝"/>
      <family val="1"/>
      <charset val="128"/>
    </font>
    <font>
      <sz val="12"/>
      <color theme="1"/>
      <name val="ＭＳ 明朝"/>
      <family val="1"/>
      <charset val="128"/>
    </font>
    <font>
      <sz val="14"/>
      <color theme="1"/>
      <name val="ＭＳ 明朝"/>
      <family val="1"/>
      <charset val="128"/>
    </font>
    <font>
      <sz val="10"/>
      <color rgb="FFCCFFCC"/>
      <name val="ＭＳ Ｐゴシック"/>
      <family val="3"/>
      <charset val="128"/>
    </font>
    <font>
      <sz val="11"/>
      <color theme="1"/>
      <name val="ＭＳ 明朝"/>
      <family val="1"/>
      <charset val="128"/>
    </font>
    <font>
      <sz val="12"/>
      <name val="ＭＳ ゴシック"/>
      <family val="3"/>
      <charset val="128"/>
    </font>
    <font>
      <sz val="14"/>
      <name val="HG丸ｺﾞｼｯｸM-PRO"/>
      <family val="3"/>
      <charset val="128"/>
    </font>
    <font>
      <sz val="11"/>
      <name val="HG丸ｺﾞｼｯｸM-PRO"/>
      <family val="3"/>
      <charset val="128"/>
    </font>
    <font>
      <sz val="12"/>
      <name val="HG丸ｺﾞｼｯｸM-PRO"/>
      <family val="3"/>
      <charset val="128"/>
    </font>
    <font>
      <sz val="12"/>
      <color rgb="FFFF0000"/>
      <name val="HG丸ｺﾞｼｯｸM-PRO"/>
      <family val="3"/>
      <charset val="128"/>
    </font>
    <font>
      <u/>
      <sz val="12"/>
      <name val="HG丸ｺﾞｼｯｸM-PRO"/>
      <family val="3"/>
      <charset val="128"/>
    </font>
    <font>
      <sz val="12"/>
      <color theme="0" tint="-0.14999847407452621"/>
      <name val="ＭＳ 明朝"/>
      <family val="1"/>
      <charset val="128"/>
    </font>
    <font>
      <sz val="10"/>
      <color theme="0" tint="-0.14999847407452621"/>
      <name val="ＭＳ 明朝"/>
      <family val="1"/>
      <charset val="128"/>
    </font>
    <font>
      <sz val="9"/>
      <color theme="0" tint="-0.14999847407452621"/>
      <name val="ＭＳ 明朝"/>
      <family val="1"/>
      <charset val="128"/>
    </font>
    <font>
      <sz val="7"/>
      <color theme="0" tint="-0.14999847407452621"/>
      <name val="ＭＳ 明朝"/>
      <family val="1"/>
      <charset val="128"/>
    </font>
    <font>
      <sz val="14"/>
      <name val="ＭＳ 明朝"/>
      <family val="1"/>
      <charset val="128"/>
    </font>
    <font>
      <sz val="10"/>
      <name val="HG丸ｺﾞｼｯｸM-PRO"/>
      <family val="3"/>
      <charset val="128"/>
    </font>
    <font>
      <sz val="12"/>
      <name val="ＭＳ Ｐゴシック"/>
      <family val="3"/>
      <charset val="128"/>
    </font>
    <font>
      <sz val="11"/>
      <color theme="1"/>
      <name val="ＭＳ Ｐゴシック"/>
      <family val="3"/>
      <charset val="128"/>
    </font>
    <font>
      <sz val="14"/>
      <name val="ＭＳ ゴシック"/>
      <family val="3"/>
      <charset val="128"/>
    </font>
    <font>
      <sz val="12"/>
      <color theme="0"/>
      <name val="HG丸ｺﾞｼｯｸM-PRO"/>
      <family val="3"/>
      <charset val="128"/>
    </font>
    <font>
      <b/>
      <sz val="16"/>
      <name val="HG丸ｺﾞｼｯｸM-PRO"/>
      <family val="3"/>
      <charset val="128"/>
    </font>
    <font>
      <b/>
      <sz val="16"/>
      <color rgb="FFFF0000"/>
      <name val="HG丸ｺﾞｼｯｸM-PRO"/>
      <family val="3"/>
      <charset val="128"/>
    </font>
    <font>
      <sz val="18"/>
      <name val="HG丸ｺﾞｼｯｸM-PRO"/>
      <family val="3"/>
      <charset val="128"/>
    </font>
    <font>
      <sz val="16"/>
      <name val="HG丸ｺﾞｼｯｸM-PRO"/>
      <family val="3"/>
      <charset val="128"/>
    </font>
    <font>
      <sz val="16"/>
      <color rgb="FFB4EBFA"/>
      <name val="HG丸ｺﾞｼｯｸM-PRO"/>
      <family val="3"/>
      <charset val="128"/>
    </font>
    <font>
      <sz val="24"/>
      <name val="HG丸ｺﾞｼｯｸM-PRO"/>
      <family val="3"/>
      <charset val="128"/>
    </font>
    <font>
      <sz val="20"/>
      <name val="HG丸ｺﾞｼｯｸM-PRO"/>
      <family val="3"/>
      <charset val="128"/>
    </font>
    <font>
      <b/>
      <u val="double"/>
      <sz val="18"/>
      <color rgb="FFFF0000"/>
      <name val="HG丸ｺﾞｼｯｸM-PRO"/>
      <family val="3"/>
      <charset val="128"/>
    </font>
    <font>
      <u/>
      <sz val="16"/>
      <color rgb="FFFF0000"/>
      <name val="HG丸ｺﾞｼｯｸM-PRO"/>
      <family val="3"/>
      <charset val="128"/>
    </font>
    <font>
      <u/>
      <sz val="16"/>
      <name val="HG丸ｺﾞｼｯｸM-PRO"/>
      <family val="3"/>
      <charset val="128"/>
    </font>
    <font>
      <b/>
      <sz val="14"/>
      <name val="HG丸ｺﾞｼｯｸM-PRO"/>
      <family val="3"/>
      <charset val="128"/>
    </font>
    <font>
      <sz val="26"/>
      <name val="ＭＳ Ｐゴシック"/>
      <family val="3"/>
      <charset val="128"/>
    </font>
    <font>
      <sz val="22"/>
      <name val="ＭＳ Ｐゴシック"/>
      <family val="3"/>
      <charset val="128"/>
    </font>
    <font>
      <sz val="18"/>
      <color rgb="FFFF0000"/>
      <name val="HG丸ｺﾞｼｯｸM-PRO"/>
      <family val="3"/>
      <charset val="128"/>
    </font>
    <font>
      <sz val="11"/>
      <color theme="0" tint="-0.14999847407452621"/>
      <name val="ＭＳ 明朝"/>
      <family val="1"/>
      <charset val="128"/>
    </font>
    <font>
      <sz val="12"/>
      <color theme="0" tint="-0.14999847407452621"/>
      <name val="HG丸ｺﾞｼｯｸM-PRO"/>
      <family val="3"/>
      <charset val="128"/>
    </font>
    <font>
      <sz val="6"/>
      <name val="游ゴシック"/>
      <family val="2"/>
      <charset val="128"/>
      <scheme val="minor"/>
    </font>
    <font>
      <sz val="6"/>
      <name val="ＭＳ　Ｐゴシック"/>
      <family val="2"/>
      <charset val="128"/>
    </font>
    <font>
      <sz val="6"/>
      <name val="ＭＳ Ｐゴシック"/>
      <family val="2"/>
      <charset val="128"/>
    </font>
    <font>
      <sz val="12"/>
      <color theme="1"/>
      <name val="ＭＳ Ｐゴシック"/>
      <family val="2"/>
      <charset val="128"/>
    </font>
    <font>
      <sz val="11"/>
      <color rgb="FFFF0000"/>
      <name val="HG丸ｺﾞｼｯｸM-PRO"/>
      <family val="3"/>
      <charset val="128"/>
    </font>
  </fonts>
  <fills count="7">
    <fill>
      <patternFill patternType="none"/>
    </fill>
    <fill>
      <patternFill patternType="gray125"/>
    </fill>
    <fill>
      <patternFill patternType="solid">
        <fgColor rgb="FFFFFFCC"/>
        <bgColor indexed="64"/>
      </patternFill>
    </fill>
    <fill>
      <patternFill patternType="solid">
        <fgColor rgb="FFB4EBFA"/>
        <bgColor indexed="64"/>
      </patternFill>
    </fill>
    <fill>
      <patternFill patternType="solid">
        <fgColor theme="0" tint="-0.249977111117893"/>
        <bgColor indexed="64"/>
      </patternFill>
    </fill>
    <fill>
      <patternFill patternType="solid">
        <fgColor indexed="42"/>
        <bgColor indexed="64"/>
      </patternFill>
    </fill>
    <fill>
      <patternFill patternType="solid">
        <fgColor theme="0"/>
        <bgColor indexed="64"/>
      </patternFill>
    </fill>
  </fills>
  <borders count="5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double">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thin">
        <color indexed="64"/>
      </left>
      <right/>
      <top style="double">
        <color indexed="64"/>
      </top>
      <bottom style="thin">
        <color theme="0" tint="-0.24994659260841701"/>
      </bottom>
      <diagonal/>
    </border>
    <border>
      <left/>
      <right/>
      <top style="double">
        <color indexed="64"/>
      </top>
      <bottom style="thin">
        <color theme="0" tint="-0.24994659260841701"/>
      </bottom>
      <diagonal/>
    </border>
    <border>
      <left/>
      <right style="thin">
        <color indexed="64"/>
      </right>
      <top style="double">
        <color indexed="64"/>
      </top>
      <bottom style="thin">
        <color theme="0" tint="-0.24994659260841701"/>
      </bottom>
      <diagonal/>
    </border>
    <border>
      <left/>
      <right style="double">
        <color auto="1"/>
      </right>
      <top style="thin">
        <color indexed="64"/>
      </top>
      <bottom style="thin">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right style="double">
        <color indexed="64"/>
      </right>
      <top style="medium">
        <color indexed="64"/>
      </top>
      <bottom/>
      <diagonal/>
    </border>
    <border>
      <left style="double">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bottom style="double">
        <color indexed="64"/>
      </bottom>
      <diagonal/>
    </border>
    <border>
      <left style="medium">
        <color indexed="64"/>
      </left>
      <right/>
      <top/>
      <bottom/>
      <diagonal/>
    </border>
  </borders>
  <cellStyleXfs count="11">
    <xf numFmtId="0" fontId="0" fillId="0" borderId="0"/>
    <xf numFmtId="0" fontId="2" fillId="0" borderId="0">
      <alignment vertical="center"/>
    </xf>
    <xf numFmtId="0" fontId="5" fillId="0" borderId="0"/>
    <xf numFmtId="38" fontId="27" fillId="0" borderId="0" applyFont="0" applyFill="0" applyBorder="0" applyAlignment="0" applyProtection="0">
      <alignment vertical="center"/>
    </xf>
    <xf numFmtId="0" fontId="2" fillId="0" borderId="0">
      <alignment vertical="center"/>
    </xf>
    <xf numFmtId="0" fontId="27" fillId="0" borderId="0">
      <alignment vertical="center"/>
    </xf>
    <xf numFmtId="176" fontId="27" fillId="0" borderId="0" applyFont="0" applyFill="0" applyBorder="0" applyAlignment="0" applyProtection="0">
      <alignment vertical="center"/>
    </xf>
    <xf numFmtId="9" fontId="27"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50" fillId="0" borderId="0">
      <alignment vertical="center"/>
    </xf>
  </cellStyleXfs>
  <cellXfs count="374">
    <xf numFmtId="0" fontId="0" fillId="0" borderId="0" xfId="0"/>
    <xf numFmtId="0" fontId="6" fillId="0" borderId="0" xfId="1" applyFont="1">
      <alignment vertical="center"/>
    </xf>
    <xf numFmtId="0" fontId="6" fillId="0" borderId="3" xfId="1" applyFont="1" applyBorder="1">
      <alignment vertical="center"/>
    </xf>
    <xf numFmtId="0" fontId="6" fillId="0" borderId="2" xfId="1" applyFont="1" applyBorder="1">
      <alignment vertical="center"/>
    </xf>
    <xf numFmtId="0" fontId="6" fillId="0" borderId="0" xfId="1" applyFont="1" applyBorder="1">
      <alignment vertical="center"/>
    </xf>
    <xf numFmtId="0" fontId="6" fillId="0" borderId="11" xfId="1" applyFont="1" applyBorder="1">
      <alignment vertical="center"/>
    </xf>
    <xf numFmtId="0" fontId="6" fillId="0" borderId="7" xfId="1" applyFont="1" applyBorder="1">
      <alignment vertical="center"/>
    </xf>
    <xf numFmtId="0" fontId="6" fillId="0" borderId="9" xfId="1" applyFont="1" applyBorder="1">
      <alignment vertical="center"/>
    </xf>
    <xf numFmtId="0" fontId="6" fillId="0" borderId="4" xfId="1" applyFont="1" applyBorder="1">
      <alignment vertical="center"/>
    </xf>
    <xf numFmtId="0" fontId="9" fillId="0" borderId="7" xfId="1" applyFont="1" applyBorder="1">
      <alignment vertical="center"/>
    </xf>
    <xf numFmtId="0" fontId="9" fillId="0" borderId="0" xfId="1" applyFont="1" applyBorder="1">
      <alignment vertical="center"/>
    </xf>
    <xf numFmtId="0" fontId="9" fillId="0" borderId="3" xfId="1" applyFont="1" applyBorder="1">
      <alignment vertical="center"/>
    </xf>
    <xf numFmtId="0" fontId="9" fillId="0" borderId="0" xfId="1" applyFont="1">
      <alignment vertical="center"/>
    </xf>
    <xf numFmtId="0" fontId="9" fillId="0" borderId="3" xfId="1" applyFont="1" applyBorder="1" applyAlignment="1">
      <alignment vertical="center"/>
    </xf>
    <xf numFmtId="0" fontId="9" fillId="0" borderId="3" xfId="1" applyFont="1" applyBorder="1" applyAlignment="1">
      <alignment wrapText="1"/>
    </xf>
    <xf numFmtId="0" fontId="7" fillId="0" borderId="0" xfId="1" applyFont="1" applyAlignment="1">
      <alignment vertical="center"/>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pplyBorder="1" applyAlignment="1">
      <alignment vertical="center"/>
    </xf>
    <xf numFmtId="0" fontId="7" fillId="0" borderId="0" xfId="1" applyFont="1">
      <alignment vertical="center"/>
    </xf>
    <xf numFmtId="0" fontId="7" fillId="0" borderId="0" xfId="1" applyFont="1" applyBorder="1">
      <alignment vertical="center"/>
    </xf>
    <xf numFmtId="0" fontId="11" fillId="0" borderId="0" xfId="1" applyFont="1">
      <alignment vertical="center"/>
    </xf>
    <xf numFmtId="0" fontId="6" fillId="0" borderId="0" xfId="1" applyFont="1" applyAlignment="1">
      <alignment horizontal="center" vertical="center"/>
    </xf>
    <xf numFmtId="0" fontId="6" fillId="0" borderId="3" xfId="1" applyFont="1" applyBorder="1" applyAlignment="1">
      <alignment horizontal="center" vertical="center"/>
    </xf>
    <xf numFmtId="0" fontId="9" fillId="0" borderId="4" xfId="1" applyFont="1" applyBorder="1" applyAlignment="1">
      <alignment vertical="center" wrapText="1"/>
    </xf>
    <xf numFmtId="0" fontId="9" fillId="0" borderId="9" xfId="1" applyFont="1" applyBorder="1" applyAlignment="1">
      <alignment vertical="center" wrapText="1"/>
    </xf>
    <xf numFmtId="0" fontId="9" fillId="0" borderId="0" xfId="1" applyFont="1" applyBorder="1" applyAlignment="1">
      <alignment vertical="center"/>
    </xf>
    <xf numFmtId="0" fontId="9" fillId="0" borderId="6" xfId="1" applyFont="1" applyBorder="1" applyAlignment="1">
      <alignment vertical="center"/>
    </xf>
    <xf numFmtId="0" fontId="14" fillId="0" borderId="0" xfId="1" applyFont="1" applyAlignment="1">
      <alignment vertical="center"/>
    </xf>
    <xf numFmtId="0" fontId="5" fillId="0" borderId="0" xfId="1" applyFont="1" applyAlignment="1">
      <alignment horizontal="right" vertical="center"/>
    </xf>
    <xf numFmtId="0" fontId="5" fillId="0" borderId="0" xfId="0" applyFont="1" applyAlignment="1">
      <alignment vertical="center"/>
    </xf>
    <xf numFmtId="0" fontId="15" fillId="0" borderId="0" xfId="1" applyFont="1" applyAlignment="1">
      <alignment horizontal="right" vertical="center"/>
    </xf>
    <xf numFmtId="0" fontId="13" fillId="3" borderId="6" xfId="0"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protection locked="0"/>
    </xf>
    <xf numFmtId="0" fontId="5" fillId="0" borderId="0" xfId="0" applyFont="1" applyFill="1" applyBorder="1" applyAlignment="1">
      <alignment vertical="center"/>
    </xf>
    <xf numFmtId="0" fontId="5" fillId="2" borderId="1" xfId="0" applyFont="1" applyFill="1" applyBorder="1" applyAlignment="1">
      <alignment vertical="center"/>
    </xf>
    <xf numFmtId="0" fontId="5" fillId="2" borderId="6" xfId="0" applyFont="1" applyFill="1" applyBorder="1" applyAlignment="1">
      <alignment vertical="center"/>
    </xf>
    <xf numFmtId="0" fontId="5" fillId="2" borderId="2" xfId="0" applyFont="1" applyFill="1" applyBorder="1" applyAlignment="1">
      <alignment vertical="center"/>
    </xf>
    <xf numFmtId="0" fontId="5" fillId="0" borderId="0" xfId="0" applyFont="1" applyFill="1" applyAlignment="1">
      <alignment vertical="center"/>
    </xf>
    <xf numFmtId="0" fontId="17" fillId="0" borderId="0" xfId="0" applyFont="1" applyFill="1" applyAlignment="1">
      <alignment vertical="center"/>
    </xf>
    <xf numFmtId="0" fontId="5" fillId="3" borderId="12" xfId="0" applyFont="1" applyFill="1" applyBorder="1" applyAlignment="1">
      <alignment vertical="center"/>
    </xf>
    <xf numFmtId="0" fontId="18" fillId="0" borderId="0" xfId="0" applyFont="1" applyAlignment="1">
      <alignment vertical="center"/>
    </xf>
    <xf numFmtId="0" fontId="18" fillId="0" borderId="0" xfId="0" applyFont="1" applyFill="1" applyBorder="1" applyAlignment="1">
      <alignment vertical="center"/>
    </xf>
    <xf numFmtId="0" fontId="10" fillId="0" borderId="0" xfId="1" applyFont="1">
      <alignment vertical="center"/>
    </xf>
    <xf numFmtId="0" fontId="10" fillId="0" borderId="0" xfId="1" applyFont="1" applyAlignment="1">
      <alignment vertical="center" wrapText="1"/>
    </xf>
    <xf numFmtId="0" fontId="21" fillId="0" borderId="0" xfId="1" applyFont="1">
      <alignment vertical="center"/>
    </xf>
    <xf numFmtId="0" fontId="22" fillId="0" borderId="0" xfId="1" applyFont="1" applyAlignment="1"/>
    <xf numFmtId="0" fontId="21" fillId="0" borderId="0" xfId="1" applyFont="1" applyBorder="1">
      <alignment vertical="center"/>
    </xf>
    <xf numFmtId="0" fontId="23" fillId="0" borderId="0" xfId="1" applyFont="1">
      <alignment vertical="center"/>
    </xf>
    <xf numFmtId="0" fontId="23" fillId="0" borderId="0" xfId="1" applyFont="1" applyAlignment="1"/>
    <xf numFmtId="0" fontId="21" fillId="0" borderId="0" xfId="1" applyFont="1" applyAlignment="1">
      <alignment vertical="center"/>
    </xf>
    <xf numFmtId="0" fontId="24" fillId="0" borderId="0" xfId="1" applyFont="1">
      <alignment vertical="center"/>
    </xf>
    <xf numFmtId="0" fontId="9" fillId="0" borderId="7" xfId="1" applyFont="1" applyBorder="1" applyAlignment="1">
      <alignment horizontal="center" vertical="center"/>
    </xf>
    <xf numFmtId="0" fontId="9" fillId="0" borderId="8" xfId="1" applyFont="1" applyBorder="1" applyAlignment="1">
      <alignment horizontal="distributed" vertical="center" justifyLastLine="1"/>
    </xf>
    <xf numFmtId="0" fontId="9" fillId="0" borderId="1" xfId="1" applyFont="1" applyBorder="1" applyAlignment="1">
      <alignment horizontal="distributed" vertical="center" justifyLastLine="1"/>
    </xf>
    <xf numFmtId="0" fontId="9" fillId="0" borderId="5" xfId="1" applyFont="1" applyBorder="1" applyAlignment="1">
      <alignment horizontal="distributed" vertical="center" justifyLastLine="1"/>
    </xf>
    <xf numFmtId="0" fontId="9" fillId="0" borderId="10" xfId="1" applyFont="1" applyBorder="1" applyAlignment="1">
      <alignment horizontal="distributed" vertical="center" justifyLastLine="1"/>
    </xf>
    <xf numFmtId="0" fontId="6" fillId="0" borderId="0" xfId="1" applyFont="1" applyBorder="1" applyAlignment="1">
      <alignment horizontal="center" vertical="center"/>
    </xf>
    <xf numFmtId="0" fontId="25" fillId="0" borderId="0" xfId="1" applyFont="1" applyBorder="1" applyAlignment="1">
      <alignment horizontal="center" vertical="center"/>
    </xf>
    <xf numFmtId="0" fontId="5" fillId="0" borderId="0" xfId="1" applyFont="1" applyBorder="1" applyAlignment="1">
      <alignment horizontal="center" vertical="center"/>
    </xf>
    <xf numFmtId="0" fontId="7" fillId="0" borderId="0" xfId="1" applyFont="1" applyBorder="1" applyAlignment="1">
      <alignment horizontal="left" vertical="top"/>
    </xf>
    <xf numFmtId="0" fontId="28" fillId="0" borderId="12" xfId="4" applyFont="1" applyFill="1" applyBorder="1" applyAlignment="1">
      <alignment vertical="center" wrapText="1"/>
    </xf>
    <xf numFmtId="0" fontId="28" fillId="0" borderId="12" xfId="4" applyFont="1" applyFill="1" applyBorder="1" applyAlignment="1">
      <alignment horizontal="left" vertical="center" wrapText="1"/>
    </xf>
    <xf numFmtId="0" fontId="28" fillId="0" borderId="12" xfId="4" applyFont="1" applyFill="1" applyBorder="1" applyAlignment="1">
      <alignment horizontal="center" vertical="center"/>
    </xf>
    <xf numFmtId="0" fontId="18" fillId="0" borderId="0" xfId="1" applyFont="1">
      <alignment vertical="center"/>
    </xf>
    <xf numFmtId="0" fontId="29" fillId="0" borderId="0" xfId="1" applyFont="1" applyAlignment="1">
      <alignment horizontal="right" vertical="center"/>
    </xf>
    <xf numFmtId="0" fontId="18" fillId="0" borderId="0" xfId="1" applyFont="1" applyBorder="1">
      <alignment vertical="center"/>
    </xf>
    <xf numFmtId="0" fontId="31" fillId="0" borderId="0" xfId="1" applyFont="1" applyAlignment="1">
      <alignment horizontal="center" vertical="top"/>
    </xf>
    <xf numFmtId="0" fontId="32" fillId="0" borderId="0" xfId="1" applyFont="1" applyAlignment="1">
      <alignment horizontal="right" vertical="top"/>
    </xf>
    <xf numFmtId="0" fontId="31" fillId="0" borderId="0" xfId="1" applyFont="1" applyAlignment="1">
      <alignment horizontal="right" vertical="top"/>
    </xf>
    <xf numFmtId="0" fontId="13" fillId="0" borderId="7" xfId="1" applyFont="1" applyFill="1" applyBorder="1" applyAlignment="1" applyProtection="1">
      <alignment horizontal="center" vertical="center"/>
      <protection locked="0"/>
    </xf>
    <xf numFmtId="0" fontId="16" fillId="0" borderId="45" xfId="1" applyFont="1" applyBorder="1" applyAlignment="1">
      <alignment vertical="top"/>
    </xf>
    <xf numFmtId="0" fontId="16" fillId="0" borderId="8" xfId="1" applyFont="1" applyBorder="1" applyAlignment="1">
      <alignment vertical="top"/>
    </xf>
    <xf numFmtId="0" fontId="16" fillId="0" borderId="7" xfId="1" applyFont="1" applyBorder="1" applyAlignment="1">
      <alignment vertical="top" wrapText="1"/>
    </xf>
    <xf numFmtId="0" fontId="5" fillId="0" borderId="0" xfId="1" applyFont="1" applyAlignment="1">
      <alignment vertical="center"/>
    </xf>
    <xf numFmtId="0" fontId="16" fillId="0" borderId="0" xfId="1" applyFont="1" applyBorder="1" applyAlignment="1">
      <alignment vertical="center" shrinkToFit="1"/>
    </xf>
    <xf numFmtId="0" fontId="34" fillId="0" borderId="1" xfId="1" applyFont="1" applyBorder="1" applyAlignment="1">
      <alignment vertical="center"/>
    </xf>
    <xf numFmtId="0" fontId="34" fillId="0" borderId="6" xfId="1" applyFont="1" applyBorder="1" applyAlignment="1">
      <alignment vertical="center"/>
    </xf>
    <xf numFmtId="0" fontId="34" fillId="0" borderId="48" xfId="1" applyFont="1" applyBorder="1" applyAlignment="1">
      <alignment vertical="center"/>
    </xf>
    <xf numFmtId="0" fontId="16" fillId="0" borderId="49" xfId="1" applyFont="1" applyBorder="1" applyAlignment="1">
      <alignment horizontal="left" vertical="top"/>
    </xf>
    <xf numFmtId="38" fontId="16" fillId="0" borderId="23" xfId="8" applyFont="1" applyBorder="1" applyAlignment="1">
      <alignment horizontal="left" vertical="center"/>
    </xf>
    <xf numFmtId="38" fontId="16" fillId="0" borderId="23" xfId="8" applyFont="1" applyBorder="1" applyAlignment="1">
      <alignment horizontal="center" vertical="center" wrapText="1"/>
    </xf>
    <xf numFmtId="177" fontId="18" fillId="0" borderId="23" xfId="8" applyNumberFormat="1" applyFont="1" applyBorder="1" applyAlignment="1">
      <alignment vertical="center"/>
    </xf>
    <xf numFmtId="178" fontId="18" fillId="0" borderId="52" xfId="1" applyNumberFormat="1" applyFont="1" applyBorder="1" applyAlignment="1">
      <alignment vertical="center"/>
    </xf>
    <xf numFmtId="0" fontId="16" fillId="0" borderId="21" xfId="1" applyFont="1" applyBorder="1" applyAlignment="1">
      <alignment horizontal="center" vertical="center"/>
    </xf>
    <xf numFmtId="0" fontId="18" fillId="0" borderId="21" xfId="1" applyFont="1" applyBorder="1" applyAlignment="1">
      <alignment vertical="center"/>
    </xf>
    <xf numFmtId="38" fontId="18" fillId="0" borderId="44" xfId="8" applyFont="1" applyBorder="1" applyAlignment="1">
      <alignment vertical="center"/>
    </xf>
    <xf numFmtId="0" fontId="34" fillId="0" borderId="4" xfId="1" applyFont="1" applyBorder="1" applyAlignment="1">
      <alignment horizontal="left" vertical="center"/>
    </xf>
    <xf numFmtId="0" fontId="17" fillId="0" borderId="10" xfId="1" applyFont="1" applyBorder="1" applyAlignment="1">
      <alignment horizontal="center" vertical="center" wrapText="1"/>
    </xf>
    <xf numFmtId="0" fontId="17" fillId="0" borderId="3" xfId="1" applyFont="1" applyBorder="1" applyAlignment="1">
      <alignment horizontal="center" vertical="center" wrapText="1"/>
    </xf>
    <xf numFmtId="0" fontId="16" fillId="0" borderId="3" xfId="1" applyFont="1" applyBorder="1" applyAlignment="1">
      <alignment horizontal="center" vertical="center" wrapText="1"/>
    </xf>
    <xf numFmtId="0" fontId="18" fillId="0" borderId="43" xfId="1" applyFont="1" applyBorder="1" applyAlignment="1">
      <alignment vertical="top" wrapText="1"/>
    </xf>
    <xf numFmtId="0" fontId="18" fillId="0" borderId="0" xfId="1" applyFont="1" applyFill="1" applyBorder="1" applyAlignment="1">
      <alignment horizontal="center" vertical="center"/>
    </xf>
    <xf numFmtId="0" fontId="18" fillId="0" borderId="0" xfId="1" applyFont="1" applyAlignment="1">
      <alignment horizontal="center" vertical="center"/>
    </xf>
    <xf numFmtId="0" fontId="2" fillId="0" borderId="2" xfId="1" applyBorder="1" applyAlignment="1">
      <alignment horizontal="right"/>
    </xf>
    <xf numFmtId="0" fontId="44" fillId="0" borderId="0" xfId="1" applyFont="1" applyFill="1" applyBorder="1" applyAlignment="1">
      <alignment horizontal="left" vertical="center"/>
    </xf>
    <xf numFmtId="0" fontId="17" fillId="0" borderId="0" xfId="1" applyFont="1" applyAlignment="1">
      <alignment horizontal="center" vertical="center"/>
    </xf>
    <xf numFmtId="0" fontId="2" fillId="0" borderId="4" xfId="1" applyBorder="1" applyAlignment="1">
      <alignment horizontal="right"/>
    </xf>
    <xf numFmtId="0" fontId="2" fillId="0" borderId="38" xfId="1" applyBorder="1" applyAlignment="1">
      <alignment horizontal="right"/>
    </xf>
    <xf numFmtId="0" fontId="2" fillId="0" borderId="19" xfId="1" applyBorder="1" applyAlignment="1">
      <alignment horizontal="right"/>
    </xf>
    <xf numFmtId="0" fontId="31" fillId="0" borderId="0" xfId="1" applyFont="1" applyFill="1" applyBorder="1" applyAlignment="1">
      <alignment horizontal="center" vertical="center"/>
    </xf>
    <xf numFmtId="0" fontId="42" fillId="0" borderId="0" xfId="1" applyFont="1" applyBorder="1" applyAlignment="1">
      <alignment horizontal="right" vertical="center"/>
    </xf>
    <xf numFmtId="0" fontId="2" fillId="0" borderId="0" xfId="1" applyBorder="1" applyAlignment="1">
      <alignment horizontal="right"/>
    </xf>
    <xf numFmtId="0" fontId="34" fillId="0" borderId="0" xfId="1" applyFont="1" applyFill="1" applyBorder="1" applyAlignment="1">
      <alignment vertical="center"/>
    </xf>
    <xf numFmtId="0" fontId="34" fillId="0" borderId="0" xfId="1" applyFont="1">
      <alignment vertical="center"/>
    </xf>
    <xf numFmtId="0" fontId="34" fillId="0" borderId="0" xfId="1" applyFont="1" applyAlignment="1">
      <alignment horizontal="right" vertical="center"/>
    </xf>
    <xf numFmtId="0" fontId="45" fillId="0" borderId="0" xfId="1" applyFont="1" applyAlignment="1">
      <alignment horizontal="right" vertical="center"/>
    </xf>
    <xf numFmtId="0" fontId="46" fillId="0" borderId="0" xfId="1" applyFont="1">
      <alignment vertical="center"/>
    </xf>
    <xf numFmtId="0" fontId="23" fillId="0" borderId="0" xfId="1" applyFont="1" applyAlignment="1">
      <alignment vertical="center"/>
    </xf>
    <xf numFmtId="0" fontId="28" fillId="0" borderId="12" xfId="4" applyFont="1" applyFill="1" applyBorder="1" applyAlignment="1">
      <alignment horizontal="center" vertical="center" wrapText="1"/>
    </xf>
    <xf numFmtId="38" fontId="28" fillId="0" borderId="12" xfId="9" applyFont="1" applyBorder="1" applyAlignment="1">
      <alignment horizontal="center" vertical="center"/>
    </xf>
    <xf numFmtId="0" fontId="28" fillId="0" borderId="0" xfId="4" applyNumberFormat="1" applyFont="1" applyFill="1" applyAlignment="1">
      <alignment horizontal="center" vertical="center"/>
    </xf>
    <xf numFmtId="0" fontId="28" fillId="0" borderId="0" xfId="4" applyFont="1" applyFill="1" applyAlignment="1">
      <alignment horizontal="center" vertical="center"/>
    </xf>
    <xf numFmtId="0" fontId="28" fillId="0" borderId="12" xfId="4" applyFont="1" applyFill="1" applyBorder="1">
      <alignment vertical="center"/>
    </xf>
    <xf numFmtId="38" fontId="28" fillId="0" borderId="12" xfId="9" applyFont="1" applyFill="1" applyBorder="1">
      <alignment vertical="center"/>
    </xf>
    <xf numFmtId="0" fontId="28" fillId="0" borderId="0" xfId="4" applyNumberFormat="1" applyFont="1" applyFill="1">
      <alignment vertical="center"/>
    </xf>
    <xf numFmtId="0" fontId="28" fillId="0" borderId="0" xfId="4" applyFont="1" applyFill="1">
      <alignment vertical="center"/>
    </xf>
    <xf numFmtId="0" fontId="28" fillId="6" borderId="12" xfId="4" applyFont="1" applyFill="1" applyBorder="1" applyAlignment="1">
      <alignment horizontal="center" vertical="center"/>
    </xf>
    <xf numFmtId="0" fontId="28" fillId="0" borderId="12" xfId="10" applyFont="1" applyFill="1" applyBorder="1" applyAlignment="1">
      <alignment horizontal="center" vertical="center"/>
    </xf>
    <xf numFmtId="0" fontId="28" fillId="0" borderId="12" xfId="4" applyFont="1" applyFill="1" applyBorder="1" applyAlignment="1">
      <alignment horizontal="center" vertical="top" wrapText="1"/>
    </xf>
    <xf numFmtId="0" fontId="28" fillId="0" borderId="12" xfId="4" applyFont="1" applyFill="1" applyBorder="1" applyAlignment="1">
      <alignment vertical="center" wrapText="1" shrinkToFit="1"/>
    </xf>
    <xf numFmtId="0" fontId="2" fillId="0" borderId="0" xfId="4" applyFont="1" applyFill="1">
      <alignment vertical="center"/>
    </xf>
    <xf numFmtId="0" fontId="2" fillId="0" borderId="0" xfId="4" applyFont="1" applyFill="1" applyAlignment="1">
      <alignment horizontal="center" vertical="center"/>
    </xf>
    <xf numFmtId="0" fontId="2" fillId="0" borderId="0" xfId="4" applyFont="1" applyFill="1" applyAlignment="1">
      <alignment vertical="center" wrapText="1"/>
    </xf>
    <xf numFmtId="38" fontId="2" fillId="0" borderId="0" xfId="9" applyFont="1" applyFill="1">
      <alignment vertical="center"/>
    </xf>
    <xf numFmtId="0" fontId="2" fillId="0" borderId="0" xfId="4" applyNumberFormat="1" applyFont="1" applyFill="1">
      <alignment vertical="center"/>
    </xf>
    <xf numFmtId="0" fontId="35" fillId="2" borderId="6" xfId="1" applyFont="1" applyFill="1" applyBorder="1" applyAlignment="1" applyProtection="1">
      <alignment vertical="center"/>
      <protection locked="0"/>
    </xf>
    <xf numFmtId="0" fontId="34" fillId="0" borderId="6" xfId="1" applyFont="1" applyFill="1" applyBorder="1" applyAlignment="1">
      <alignment vertical="center"/>
    </xf>
    <xf numFmtId="0" fontId="5" fillId="3" borderId="1" xfId="1" applyFont="1" applyFill="1" applyBorder="1" applyAlignment="1">
      <alignment horizontal="center" vertical="center"/>
    </xf>
    <xf numFmtId="0" fontId="5" fillId="0" borderId="0" xfId="1" applyFont="1" applyFill="1" applyBorder="1" applyAlignment="1">
      <alignment vertical="center"/>
    </xf>
    <xf numFmtId="0" fontId="18" fillId="0" borderId="0" xfId="1" applyFont="1" applyFill="1" applyBorder="1" applyAlignment="1">
      <alignment vertical="center"/>
    </xf>
    <xf numFmtId="0" fontId="5" fillId="3" borderId="2" xfId="1" applyFont="1" applyFill="1" applyBorder="1" applyAlignment="1">
      <alignment horizontal="center" vertical="center"/>
    </xf>
    <xf numFmtId="0" fontId="45" fillId="0" borderId="0" xfId="0" applyFont="1" applyAlignment="1">
      <alignment horizontal="right" vertical="center"/>
    </xf>
    <xf numFmtId="0" fontId="45" fillId="0" borderId="0" xfId="0" applyFont="1" applyBorder="1" applyAlignment="1">
      <alignment horizontal="center" vertical="center"/>
    </xf>
    <xf numFmtId="0" fontId="7" fillId="0" borderId="12" xfId="1" applyFont="1" applyBorder="1" applyAlignment="1">
      <alignment horizontal="left" vertical="top"/>
    </xf>
    <xf numFmtId="0" fontId="6" fillId="0" borderId="12" xfId="1" applyFont="1" applyBorder="1" applyAlignment="1">
      <alignment horizontal="center" vertical="center"/>
    </xf>
    <xf numFmtId="0" fontId="5" fillId="0" borderId="12" xfId="1" applyFont="1" applyBorder="1" applyAlignment="1">
      <alignment horizontal="center" vertical="center"/>
    </xf>
    <xf numFmtId="0" fontId="25" fillId="0" borderId="12" xfId="1" applyFont="1" applyBorder="1" applyAlignment="1">
      <alignment horizontal="center"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5" fillId="0" borderId="2" xfId="1" applyFont="1" applyBorder="1" applyAlignment="1">
      <alignment horizontal="center" vertical="center"/>
    </xf>
    <xf numFmtId="0" fontId="5" fillId="0" borderId="16" xfId="1" applyFont="1" applyBorder="1" applyAlignment="1">
      <alignment horizontal="left" vertical="center"/>
    </xf>
    <xf numFmtId="0" fontId="11" fillId="0" borderId="13" xfId="1" applyFont="1" applyBorder="1" applyAlignment="1">
      <alignment horizontal="left" vertical="center" wrapTex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6" fillId="0" borderId="0" xfId="1" applyFont="1" applyBorder="1" applyAlignment="1">
      <alignment horizontal="center" vertical="center"/>
    </xf>
    <xf numFmtId="0" fontId="9" fillId="3" borderId="12" xfId="1" applyFont="1" applyFill="1" applyBorder="1" applyAlignment="1" applyProtection="1">
      <alignment horizontal="left" vertical="center"/>
      <protection locked="0"/>
    </xf>
    <xf numFmtId="0" fontId="9" fillId="0" borderId="1" xfId="1" applyFont="1" applyBorder="1" applyAlignment="1">
      <alignment horizontal="center" vertical="center" wrapText="1"/>
    </xf>
    <xf numFmtId="0" fontId="9" fillId="0" borderId="6" xfId="1" applyFont="1" applyBorder="1" applyAlignment="1">
      <alignment horizontal="center" vertical="center" wrapText="1"/>
    </xf>
    <xf numFmtId="0" fontId="9" fillId="0" borderId="2" xfId="1" applyFont="1" applyBorder="1" applyAlignment="1">
      <alignment horizontal="center" vertical="center" wrapText="1"/>
    </xf>
    <xf numFmtId="0" fontId="6" fillId="3" borderId="1" xfId="1" applyFont="1" applyFill="1" applyBorder="1" applyAlignment="1" applyProtection="1">
      <alignment horizontal="center" vertical="center"/>
      <protection locked="0"/>
    </xf>
    <xf numFmtId="0" fontId="6" fillId="3" borderId="6" xfId="1" applyFont="1" applyFill="1" applyBorder="1" applyAlignment="1" applyProtection="1">
      <alignment horizontal="center" vertical="center"/>
      <protection locked="0"/>
    </xf>
    <xf numFmtId="0" fontId="6" fillId="3" borderId="2" xfId="1" applyFont="1" applyFill="1" applyBorder="1" applyAlignment="1" applyProtection="1">
      <alignment horizontal="center" vertical="center"/>
      <protection locked="0"/>
    </xf>
    <xf numFmtId="0" fontId="9" fillId="3" borderId="1" xfId="1" applyFont="1" applyFill="1" applyBorder="1" applyAlignment="1" applyProtection="1">
      <alignment horizontal="left" vertical="center" wrapText="1"/>
      <protection locked="0"/>
    </xf>
    <xf numFmtId="0" fontId="9" fillId="3" borderId="6" xfId="1" applyFont="1" applyFill="1" applyBorder="1" applyAlignment="1" applyProtection="1">
      <alignment horizontal="left" vertical="center" wrapText="1"/>
      <protection locked="0"/>
    </xf>
    <xf numFmtId="0" fontId="9" fillId="3" borderId="2" xfId="1" applyFont="1" applyFill="1" applyBorder="1" applyAlignment="1" applyProtection="1">
      <alignment horizontal="left" vertical="center" wrapText="1"/>
      <protection locked="0"/>
    </xf>
    <xf numFmtId="0" fontId="9" fillId="0" borderId="7" xfId="1" applyFont="1" applyBorder="1" applyAlignment="1">
      <alignment horizontal="center" vertical="center"/>
    </xf>
    <xf numFmtId="0" fontId="6" fillId="0" borderId="7" xfId="1" applyFont="1" applyBorder="1" applyAlignment="1">
      <alignment horizontal="left" vertical="top" wrapText="1"/>
    </xf>
    <xf numFmtId="0" fontId="5" fillId="0" borderId="1" xfId="1" applyFont="1" applyBorder="1" applyAlignment="1">
      <alignment horizontal="center" vertical="center" wrapText="1"/>
    </xf>
    <xf numFmtId="0" fontId="5" fillId="0" borderId="6" xfId="1" applyFont="1" applyBorder="1" applyAlignment="1">
      <alignment horizontal="center" vertical="center"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7" fillId="0" borderId="1" xfId="1" applyFont="1" applyBorder="1" applyAlignment="1">
      <alignment horizontal="distributed" vertical="center" wrapText="1" justifyLastLine="1"/>
    </xf>
    <xf numFmtId="0" fontId="7" fillId="0" borderId="2" xfId="1" applyFont="1" applyBorder="1" applyAlignment="1">
      <alignment horizontal="distributed" vertical="center" justifyLastLine="1"/>
    </xf>
    <xf numFmtId="0" fontId="9" fillId="0" borderId="5" xfId="1" applyFont="1" applyBorder="1" applyAlignment="1">
      <alignment horizontal="distributed" vertical="center" justifyLastLine="1"/>
    </xf>
    <xf numFmtId="0" fontId="9" fillId="0" borderId="4" xfId="1" applyFont="1" applyBorder="1" applyAlignment="1">
      <alignment horizontal="distributed" vertical="center" justifyLastLine="1"/>
    </xf>
    <xf numFmtId="0" fontId="9" fillId="0" borderId="10" xfId="1" applyFont="1" applyBorder="1" applyAlignment="1">
      <alignment horizontal="distributed" vertical="center" justifyLastLine="1"/>
    </xf>
    <xf numFmtId="0" fontId="9" fillId="0" borderId="11" xfId="1" applyFont="1" applyBorder="1" applyAlignment="1">
      <alignment horizontal="distributed" vertical="center" justifyLastLine="1"/>
    </xf>
    <xf numFmtId="0" fontId="9" fillId="0" borderId="8" xfId="1" applyFont="1" applyBorder="1" applyAlignment="1">
      <alignment horizontal="distributed" vertical="center" justifyLastLine="1"/>
    </xf>
    <xf numFmtId="0" fontId="9" fillId="0" borderId="9" xfId="1" applyFont="1" applyBorder="1" applyAlignment="1">
      <alignment horizontal="distributed" vertical="center" justifyLastLine="1"/>
    </xf>
    <xf numFmtId="0" fontId="10" fillId="0" borderId="1"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2" xfId="1" applyFont="1" applyBorder="1" applyAlignment="1">
      <alignment horizontal="center" vertical="center" wrapText="1"/>
    </xf>
    <xf numFmtId="0" fontId="9" fillId="3" borderId="1" xfId="1" applyFont="1" applyFill="1" applyBorder="1" applyAlignment="1" applyProtection="1">
      <alignment horizontal="center" vertical="center" wrapText="1"/>
      <protection locked="0"/>
    </xf>
    <xf numFmtId="0" fontId="9" fillId="3" borderId="6" xfId="1" applyFont="1" applyFill="1" applyBorder="1" applyAlignment="1" applyProtection="1">
      <alignment horizontal="center" vertical="center" wrapText="1"/>
      <protection locked="0"/>
    </xf>
    <xf numFmtId="0" fontId="9" fillId="3" borderId="2" xfId="1" applyFont="1" applyFill="1" applyBorder="1" applyAlignment="1" applyProtection="1">
      <alignment horizontal="center" vertical="center" wrapText="1"/>
      <protection locked="0"/>
    </xf>
    <xf numFmtId="0" fontId="9" fillId="0" borderId="1" xfId="1" applyFont="1" applyBorder="1" applyAlignment="1">
      <alignment horizontal="center" vertical="center"/>
    </xf>
    <xf numFmtId="0" fontId="9" fillId="0" borderId="6" xfId="1" applyFont="1" applyBorder="1" applyAlignment="1">
      <alignment horizontal="center" vertical="center"/>
    </xf>
    <xf numFmtId="0" fontId="9" fillId="0" borderId="2" xfId="1" applyFont="1" applyBorder="1" applyAlignment="1">
      <alignment horizontal="center" vertical="center"/>
    </xf>
    <xf numFmtId="0" fontId="9" fillId="0" borderId="1" xfId="1" applyFont="1" applyBorder="1" applyAlignment="1">
      <alignment horizontal="distributed" vertical="center" justifyLastLine="1"/>
    </xf>
    <xf numFmtId="0" fontId="9" fillId="0" borderId="2" xfId="1" applyFont="1" applyBorder="1" applyAlignment="1">
      <alignment horizontal="distributed" vertical="center" justifyLastLine="1"/>
    </xf>
    <xf numFmtId="0" fontId="9" fillId="0" borderId="5" xfId="1" applyFont="1" applyBorder="1" applyAlignment="1">
      <alignment horizontal="center" vertical="center" justifyLastLine="1"/>
    </xf>
    <xf numFmtId="0" fontId="9" fillId="0" borderId="4" xfId="1" applyFont="1" applyBorder="1" applyAlignment="1">
      <alignment horizontal="center" vertical="center" justifyLastLine="1"/>
    </xf>
    <xf numFmtId="0" fontId="9" fillId="0" borderId="8" xfId="1" applyFont="1" applyBorder="1" applyAlignment="1">
      <alignment horizontal="center" vertical="center" justifyLastLine="1"/>
    </xf>
    <xf numFmtId="0" fontId="9" fillId="0" borderId="9" xfId="1" applyFont="1" applyBorder="1" applyAlignment="1">
      <alignment horizontal="center" vertical="center" justifyLastLine="1"/>
    </xf>
    <xf numFmtId="0" fontId="9" fillId="0" borderId="7" xfId="1" applyFont="1" applyBorder="1" applyAlignment="1">
      <alignment horizontal="left" vertical="center"/>
    </xf>
    <xf numFmtId="0" fontId="9" fillId="0" borderId="5" xfId="1" applyFont="1" applyBorder="1" applyAlignment="1">
      <alignment horizontal="distributed" vertical="center" wrapText="1" justifyLastLine="1"/>
    </xf>
    <xf numFmtId="0" fontId="9" fillId="3" borderId="1"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protection locked="0"/>
    </xf>
    <xf numFmtId="0" fontId="9" fillId="3" borderId="2" xfId="1" applyFont="1" applyFill="1" applyBorder="1" applyAlignment="1" applyProtection="1">
      <alignment horizontal="center" vertical="center"/>
      <protection locked="0"/>
    </xf>
    <xf numFmtId="0" fontId="9" fillId="3" borderId="1" xfId="1" applyFont="1" applyFill="1" applyBorder="1" applyAlignment="1" applyProtection="1">
      <alignment horizontal="left" vertical="center"/>
      <protection locked="0"/>
    </xf>
    <xf numFmtId="0" fontId="9" fillId="3" borderId="6" xfId="1" applyFont="1" applyFill="1" applyBorder="1" applyAlignment="1" applyProtection="1">
      <alignment horizontal="left" vertical="center"/>
      <protection locked="0"/>
    </xf>
    <xf numFmtId="0" fontId="9" fillId="3" borderId="2" xfId="1" applyFont="1" applyFill="1" applyBorder="1" applyAlignment="1" applyProtection="1">
      <alignment horizontal="left" vertical="center"/>
      <protection locked="0"/>
    </xf>
    <xf numFmtId="0" fontId="9" fillId="0" borderId="3" xfId="1" applyFont="1" applyBorder="1" applyAlignment="1">
      <alignment horizontal="center" vertical="center"/>
    </xf>
    <xf numFmtId="0" fontId="9" fillId="3" borderId="3" xfId="1" applyFont="1" applyFill="1" applyBorder="1" applyAlignment="1" applyProtection="1">
      <alignment horizontal="center" vertical="center"/>
      <protection locked="0"/>
    </xf>
    <xf numFmtId="0" fontId="9" fillId="3" borderId="7" xfId="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wrapText="1"/>
      <protection locked="0"/>
    </xf>
    <xf numFmtId="0" fontId="9" fillId="3" borderId="7" xfId="1" applyFont="1" applyFill="1" applyBorder="1" applyAlignment="1" applyProtection="1">
      <alignment horizontal="center" vertical="center" wrapText="1"/>
      <protection locked="0"/>
    </xf>
    <xf numFmtId="0" fontId="9" fillId="3" borderId="1" xfId="1" applyFont="1" applyFill="1" applyBorder="1" applyAlignment="1" applyProtection="1">
      <alignment horizontal="right" vertical="center"/>
      <protection locked="0"/>
    </xf>
    <xf numFmtId="0" fontId="9" fillId="3" borderId="6" xfId="1" applyFont="1" applyFill="1" applyBorder="1" applyAlignment="1" applyProtection="1">
      <alignment horizontal="right" vertical="center"/>
      <protection locked="0"/>
    </xf>
    <xf numFmtId="0" fontId="9" fillId="0" borderId="6" xfId="1" applyFont="1" applyBorder="1" applyAlignment="1">
      <alignment horizontal="left" vertical="center"/>
    </xf>
    <xf numFmtId="0" fontId="9" fillId="2" borderId="1" xfId="1" applyFont="1" applyFill="1" applyBorder="1" applyAlignment="1">
      <alignment horizontal="center" vertical="center"/>
    </xf>
    <xf numFmtId="0" fontId="9" fillId="2" borderId="6" xfId="1" applyFont="1" applyFill="1" applyBorder="1" applyAlignment="1">
      <alignment horizontal="center" vertical="center"/>
    </xf>
    <xf numFmtId="0" fontId="9" fillId="2" borderId="2" xfId="1" applyFont="1" applyFill="1" applyBorder="1" applyAlignment="1">
      <alignment horizontal="center" vertical="center"/>
    </xf>
    <xf numFmtId="0" fontId="9" fillId="0" borderId="12" xfId="1" applyFont="1" applyBorder="1" applyAlignment="1">
      <alignment horizontal="center" vertical="center" wrapText="1"/>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5" fillId="0" borderId="1" xfId="1" applyFont="1" applyBorder="1" applyAlignment="1">
      <alignment horizontal="center" vertical="center" shrinkToFit="1"/>
    </xf>
    <xf numFmtId="0" fontId="5" fillId="0" borderId="6" xfId="1" applyFont="1" applyBorder="1" applyAlignment="1">
      <alignment horizontal="center" vertical="center" shrinkToFit="1"/>
    </xf>
    <xf numFmtId="0" fontId="9" fillId="3" borderId="6" xfId="1" applyFont="1" applyFill="1" applyBorder="1" applyAlignment="1" applyProtection="1">
      <alignment horizontal="left" vertical="center" shrinkToFit="1"/>
      <protection locked="0"/>
    </xf>
    <xf numFmtId="0" fontId="9" fillId="3" borderId="2" xfId="1" applyFont="1" applyFill="1" applyBorder="1" applyAlignment="1" applyProtection="1">
      <alignment horizontal="left" vertical="center" shrinkToFit="1"/>
      <protection locked="0"/>
    </xf>
    <xf numFmtId="0" fontId="9" fillId="2" borderId="1"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5" fillId="0" borderId="2" xfId="1" applyFont="1" applyBorder="1" applyAlignment="1">
      <alignment horizontal="center" vertical="center" wrapText="1"/>
    </xf>
    <xf numFmtId="0" fontId="9" fillId="0" borderId="5" xfId="1" applyFont="1" applyBorder="1" applyAlignment="1">
      <alignment horizontal="center" vertical="center" shrinkToFit="1"/>
    </xf>
    <xf numFmtId="0" fontId="9" fillId="0" borderId="3" xfId="1" applyFont="1" applyBorder="1" applyAlignment="1">
      <alignment horizontal="center" vertical="center" shrinkToFit="1"/>
    </xf>
    <xf numFmtId="0" fontId="9" fillId="0" borderId="4" xfId="1" applyFont="1" applyBorder="1" applyAlignment="1">
      <alignment horizontal="center" vertical="center" shrinkToFit="1"/>
    </xf>
    <xf numFmtId="0" fontId="9" fillId="0" borderId="8" xfId="1" applyFont="1" applyBorder="1" applyAlignment="1">
      <alignment horizontal="center" vertical="center" shrinkToFit="1"/>
    </xf>
    <xf numFmtId="0" fontId="9" fillId="0" borderId="7" xfId="1" applyFont="1" applyBorder="1" applyAlignment="1">
      <alignment horizontal="center" vertical="center" shrinkToFit="1"/>
    </xf>
    <xf numFmtId="0" fontId="9" fillId="0" borderId="9" xfId="1" applyFont="1" applyBorder="1" applyAlignment="1">
      <alignment horizontal="center" vertical="center" shrinkToFit="1"/>
    </xf>
    <xf numFmtId="0" fontId="9" fillId="3" borderId="5" xfId="1" applyFont="1" applyFill="1" applyBorder="1" applyAlignment="1" applyProtection="1">
      <alignment horizontal="center" vertical="center" shrinkToFit="1"/>
      <protection locked="0"/>
    </xf>
    <xf numFmtId="0" fontId="9" fillId="3" borderId="3" xfId="1" applyFont="1" applyFill="1" applyBorder="1" applyAlignment="1" applyProtection="1">
      <alignment horizontal="center" vertical="center" shrinkToFit="1"/>
      <protection locked="0"/>
    </xf>
    <xf numFmtId="0" fontId="9" fillId="3" borderId="8" xfId="1" applyFont="1" applyFill="1" applyBorder="1" applyAlignment="1" applyProtection="1">
      <alignment horizontal="center" vertical="center" shrinkToFit="1"/>
      <protection locked="0"/>
    </xf>
    <xf numFmtId="0" fontId="9" fillId="3" borderId="7" xfId="1" applyFont="1" applyFill="1" applyBorder="1" applyAlignment="1" applyProtection="1">
      <alignment horizontal="center" vertical="center" shrinkToFit="1"/>
      <protection locked="0"/>
    </xf>
    <xf numFmtId="0" fontId="5" fillId="0" borderId="7" xfId="1" applyFont="1" applyBorder="1" applyAlignment="1">
      <alignment horizontal="center" vertical="center"/>
    </xf>
    <xf numFmtId="0" fontId="16" fillId="0" borderId="17" xfId="1" applyFont="1" applyBorder="1" applyAlignment="1">
      <alignment horizontal="center" vertical="center" wrapText="1" shrinkToFit="1"/>
    </xf>
    <xf numFmtId="0" fontId="16" fillId="0" borderId="18" xfId="1" applyFont="1" applyBorder="1" applyAlignment="1">
      <alignment horizontal="center" vertical="center" wrapText="1" shrinkToFit="1"/>
    </xf>
    <xf numFmtId="0" fontId="16" fillId="0" borderId="19" xfId="1" applyFont="1" applyBorder="1" applyAlignment="1">
      <alignment horizontal="center" vertical="center" wrapText="1" shrinkToFit="1"/>
    </xf>
    <xf numFmtId="0" fontId="8" fillId="0" borderId="0" xfId="1" applyFont="1" applyAlignment="1">
      <alignment horizontal="center" vertical="center"/>
    </xf>
    <xf numFmtId="0" fontId="11" fillId="3" borderId="0" xfId="1" applyFont="1" applyFill="1" applyAlignment="1" applyProtection="1">
      <alignment horizontal="center" vertical="center"/>
      <protection locked="0"/>
    </xf>
    <xf numFmtId="0" fontId="45" fillId="0" borderId="0" xfId="1" applyFont="1" applyBorder="1" applyAlignment="1">
      <alignment horizontal="center" vertical="center"/>
    </xf>
    <xf numFmtId="0" fontId="18" fillId="2" borderId="1" xfId="1" applyFont="1" applyFill="1" applyBorder="1" applyAlignment="1">
      <alignment horizontal="center" vertical="center"/>
    </xf>
    <xf numFmtId="0" fontId="18" fillId="2" borderId="2" xfId="1" applyFont="1" applyFill="1" applyBorder="1" applyAlignment="1">
      <alignment horizontal="center" vertical="center"/>
    </xf>
    <xf numFmtId="0" fontId="16" fillId="0" borderId="0" xfId="1" applyFont="1" applyAlignment="1">
      <alignment horizontal="center" vertical="center"/>
    </xf>
    <xf numFmtId="0" fontId="34" fillId="5" borderId="17" xfId="1" applyFont="1" applyFill="1" applyBorder="1" applyAlignment="1">
      <alignment horizontal="center" vertical="center"/>
    </xf>
    <xf numFmtId="0" fontId="34" fillId="5" borderId="18" xfId="1" applyFont="1" applyFill="1" applyBorder="1" applyAlignment="1">
      <alignment horizontal="center" vertical="center"/>
    </xf>
    <xf numFmtId="0" fontId="34" fillId="5" borderId="37" xfId="1" applyFont="1" applyFill="1" applyBorder="1" applyAlignment="1">
      <alignment horizontal="center" vertical="center"/>
    </xf>
    <xf numFmtId="0" fontId="34" fillId="5" borderId="38" xfId="1" applyFont="1" applyFill="1" applyBorder="1" applyAlignment="1">
      <alignment horizontal="center" vertical="center"/>
    </xf>
    <xf numFmtId="0" fontId="34" fillId="5" borderId="39" xfId="1" applyFont="1" applyFill="1" applyBorder="1" applyAlignment="1">
      <alignment horizontal="center" vertical="center"/>
    </xf>
    <xf numFmtId="0" fontId="34" fillId="5" borderId="40" xfId="1" applyFont="1" applyFill="1" applyBorder="1" applyAlignment="1">
      <alignment horizontal="center" vertical="center"/>
    </xf>
    <xf numFmtId="0" fontId="43" fillId="0" borderId="1" xfId="1" applyFont="1" applyBorder="1" applyAlignment="1">
      <alignment horizontal="left" vertical="center" wrapText="1"/>
    </xf>
    <xf numFmtId="0" fontId="43" fillId="0" borderId="6" xfId="1" applyFont="1" applyBorder="1" applyAlignment="1">
      <alignment horizontal="left" vertical="center" wrapText="1"/>
    </xf>
    <xf numFmtId="0" fontId="43" fillId="0" borderId="2" xfId="1" applyFont="1" applyBorder="1" applyAlignment="1">
      <alignment horizontal="left" vertical="center" wrapText="1"/>
    </xf>
    <xf numFmtId="0" fontId="43" fillId="0" borderId="1" xfId="1" applyFont="1" applyBorder="1" applyAlignment="1">
      <alignment horizontal="center" vertical="center"/>
    </xf>
    <xf numFmtId="0" fontId="43" fillId="0" borderId="6" xfId="1" applyFont="1" applyBorder="1" applyAlignment="1">
      <alignment horizontal="center" vertical="center"/>
    </xf>
    <xf numFmtId="0" fontId="43" fillId="0" borderId="2" xfId="1" applyFont="1" applyBorder="1" applyAlignment="1">
      <alignment horizontal="center" vertical="center"/>
    </xf>
    <xf numFmtId="0" fontId="42" fillId="0" borderId="1" xfId="1" applyFont="1" applyBorder="1" applyAlignment="1">
      <alignment horizontal="right" vertical="center"/>
    </xf>
    <xf numFmtId="0" fontId="42" fillId="0" borderId="6" xfId="1" applyFont="1" applyBorder="1" applyAlignment="1">
      <alignment horizontal="right" vertical="center"/>
    </xf>
    <xf numFmtId="0" fontId="34" fillId="5" borderId="19" xfId="1" applyFont="1" applyFill="1" applyBorder="1" applyAlignment="1">
      <alignment horizontal="center" vertical="center"/>
    </xf>
    <xf numFmtId="0" fontId="34" fillId="0" borderId="0" xfId="1" applyFont="1" applyFill="1" applyBorder="1" applyAlignment="1">
      <alignment horizontal="center"/>
    </xf>
    <xf numFmtId="0" fontId="31" fillId="4" borderId="8" xfId="1" applyFont="1" applyFill="1" applyBorder="1" applyAlignment="1">
      <alignment horizontal="center" vertical="center"/>
    </xf>
    <xf numFmtId="0" fontId="31" fillId="4" borderId="7" xfId="1" applyFont="1" applyFill="1" applyBorder="1" applyAlignment="1">
      <alignment horizontal="center" vertical="center"/>
    </xf>
    <xf numFmtId="0" fontId="42" fillId="0" borderId="17" xfId="1" applyFont="1" applyBorder="1" applyAlignment="1">
      <alignment horizontal="right" vertical="center"/>
    </xf>
    <xf numFmtId="0" fontId="42" fillId="0" borderId="18" xfId="1" applyFont="1" applyBorder="1" applyAlignment="1">
      <alignment horizontal="right" vertical="center"/>
    </xf>
    <xf numFmtId="0" fontId="44" fillId="0" borderId="58" xfId="1" applyFont="1" applyBorder="1" applyAlignment="1">
      <alignment horizontal="left" vertical="center" wrapText="1"/>
    </xf>
    <xf numFmtId="0" fontId="44" fillId="0" borderId="0" xfId="1" applyFont="1" applyBorder="1" applyAlignment="1">
      <alignment horizontal="left" vertical="center" wrapText="1"/>
    </xf>
    <xf numFmtId="0" fontId="34" fillId="0" borderId="0" xfId="1" applyFont="1" applyFill="1" applyBorder="1" applyAlignment="1">
      <alignment horizontal="center" vertical="center"/>
    </xf>
    <xf numFmtId="0" fontId="34" fillId="0" borderId="0" xfId="1" applyFont="1" applyBorder="1" applyAlignment="1">
      <alignment horizontal="left" vertical="center" wrapText="1"/>
    </xf>
    <xf numFmtId="0" fontId="41" fillId="4" borderId="1" xfId="1" applyFont="1" applyFill="1" applyBorder="1" applyAlignment="1">
      <alignment horizontal="center" vertical="center"/>
    </xf>
    <xf numFmtId="0" fontId="41" fillId="4" borderId="6" xfId="1" applyFont="1" applyFill="1" applyBorder="1" applyAlignment="1">
      <alignment horizontal="center" vertical="center"/>
    </xf>
    <xf numFmtId="0" fontId="41" fillId="4" borderId="2" xfId="1" applyFont="1" applyFill="1" applyBorder="1" applyAlignment="1">
      <alignment horizontal="center" vertical="center"/>
    </xf>
    <xf numFmtId="0" fontId="34" fillId="0" borderId="25" xfId="1" applyFont="1" applyBorder="1" applyAlignment="1">
      <alignment horizontal="left" vertical="top" wrapText="1"/>
    </xf>
    <xf numFmtId="0" fontId="16" fillId="0" borderId="1" xfId="1" applyFont="1" applyBorder="1" applyAlignment="1">
      <alignment horizontal="center" vertical="center"/>
    </xf>
    <xf numFmtId="0" fontId="16" fillId="0" borderId="6" xfId="1" applyFont="1" applyBorder="1" applyAlignment="1">
      <alignment horizontal="center" vertical="center"/>
    </xf>
    <xf numFmtId="0" fontId="16" fillId="0" borderId="2" xfId="1" applyFont="1" applyBorder="1" applyAlignment="1">
      <alignment horizontal="center" vertical="center"/>
    </xf>
    <xf numFmtId="0" fontId="16" fillId="2" borderId="1" xfId="1" applyFont="1" applyFill="1" applyBorder="1" applyAlignment="1">
      <alignment horizontal="center" vertical="center"/>
    </xf>
    <xf numFmtId="0" fontId="16" fillId="2" borderId="6" xfId="1" applyFont="1" applyFill="1" applyBorder="1" applyAlignment="1">
      <alignment horizontal="center" vertical="center"/>
    </xf>
    <xf numFmtId="0" fontId="16" fillId="2" borderId="41" xfId="1" applyFont="1" applyFill="1" applyBorder="1" applyAlignment="1">
      <alignment horizontal="center" vertical="center"/>
    </xf>
    <xf numFmtId="38" fontId="16" fillId="0" borderId="22" xfId="8" applyFont="1" applyBorder="1" applyAlignment="1">
      <alignment horizontal="center" vertical="center" wrapText="1"/>
    </xf>
    <xf numFmtId="38" fontId="16" fillId="0" borderId="23" xfId="8" applyFont="1" applyBorder="1" applyAlignment="1">
      <alignment horizontal="center" vertical="center" wrapText="1"/>
    </xf>
    <xf numFmtId="38" fontId="16" fillId="0" borderId="35" xfId="8" applyFont="1" applyBorder="1" applyAlignment="1">
      <alignment horizontal="center" vertical="center" wrapText="1"/>
    </xf>
    <xf numFmtId="38" fontId="16" fillId="0" borderId="20" xfId="8" applyFont="1" applyBorder="1" applyAlignment="1">
      <alignment horizontal="center" vertical="center" wrapText="1"/>
    </xf>
    <xf numFmtId="38" fontId="16" fillId="0" borderId="21" xfId="8" applyFont="1" applyBorder="1" applyAlignment="1">
      <alignment horizontal="center" vertical="center" wrapText="1"/>
    </xf>
    <xf numFmtId="38" fontId="16" fillId="0" borderId="34" xfId="8" applyFont="1" applyBorder="1" applyAlignment="1">
      <alignment horizontal="center" vertical="center" wrapText="1"/>
    </xf>
    <xf numFmtId="0" fontId="16" fillId="0" borderId="53" xfId="1" applyFont="1" applyBorder="1" applyAlignment="1">
      <alignment horizontal="center" vertical="center" wrapText="1"/>
    </xf>
    <xf numFmtId="0" fontId="37" fillId="2" borderId="1" xfId="1" applyFont="1" applyFill="1" applyBorder="1" applyAlignment="1">
      <alignment horizontal="center" vertical="center" shrinkToFit="1"/>
    </xf>
    <xf numFmtId="0" fontId="37" fillId="2" borderId="6" xfId="1" applyFont="1" applyFill="1" applyBorder="1" applyAlignment="1">
      <alignment horizontal="center" vertical="center" shrinkToFit="1"/>
    </xf>
    <xf numFmtId="0" fontId="37" fillId="2" borderId="2" xfId="1" applyFont="1" applyFill="1" applyBorder="1" applyAlignment="1">
      <alignment horizontal="center" vertical="center" shrinkToFit="1"/>
    </xf>
    <xf numFmtId="0" fontId="16" fillId="0" borderId="1" xfId="1" applyFont="1" applyBorder="1" applyAlignment="1">
      <alignment horizontal="center" vertical="center" wrapText="1"/>
    </xf>
    <xf numFmtId="0" fontId="16" fillId="0" borderId="8" xfId="1" applyFont="1" applyBorder="1" applyAlignment="1">
      <alignment horizontal="center" vertical="center" wrapText="1"/>
    </xf>
    <xf numFmtId="0" fontId="16" fillId="0" borderId="7" xfId="1" applyFont="1" applyBorder="1" applyAlignment="1">
      <alignment horizontal="center" vertical="center"/>
    </xf>
    <xf numFmtId="0" fontId="16" fillId="0" borderId="9" xfId="1" applyFont="1" applyBorder="1" applyAlignment="1">
      <alignment horizontal="center" vertical="center"/>
    </xf>
    <xf numFmtId="0" fontId="16" fillId="2" borderId="54" xfId="1" applyFont="1" applyFill="1" applyBorder="1" applyAlignment="1">
      <alignment horizontal="center" vertical="center" shrinkToFit="1"/>
    </xf>
    <xf numFmtId="0" fontId="16" fillId="2" borderId="55" xfId="1" applyFont="1" applyFill="1" applyBorder="1" applyAlignment="1">
      <alignment horizontal="center" vertical="center" shrinkToFit="1"/>
    </xf>
    <xf numFmtId="0" fontId="16" fillId="2" borderId="56" xfId="1" applyFont="1" applyFill="1" applyBorder="1" applyAlignment="1">
      <alignment horizontal="center" vertical="center" shrinkToFit="1"/>
    </xf>
    <xf numFmtId="0" fontId="16" fillId="0" borderId="27" xfId="1" applyFont="1" applyBorder="1" applyAlignment="1">
      <alignment horizontal="center" vertical="center" wrapText="1"/>
    </xf>
    <xf numFmtId="0" fontId="16" fillId="0" borderId="0" xfId="1" applyFont="1" applyBorder="1" applyAlignment="1">
      <alignment horizontal="center" vertical="center" wrapText="1"/>
    </xf>
    <xf numFmtId="0" fontId="16" fillId="0" borderId="11" xfId="1" applyFont="1" applyBorder="1" applyAlignment="1">
      <alignment horizontal="center" vertical="center" wrapText="1"/>
    </xf>
    <xf numFmtId="0" fontId="16" fillId="0" borderId="28" xfId="1" applyFont="1" applyBorder="1" applyAlignment="1">
      <alignment horizontal="center" vertical="center" wrapText="1"/>
    </xf>
    <xf numFmtId="0" fontId="16" fillId="0" borderId="16" xfId="1" applyFont="1" applyBorder="1" applyAlignment="1">
      <alignment horizontal="center" vertical="center" wrapText="1"/>
    </xf>
    <xf numFmtId="0" fontId="16" fillId="0" borderId="57"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3" xfId="1" applyFont="1" applyBorder="1" applyAlignment="1">
      <alignment horizontal="center" vertical="center" wrapText="1"/>
    </xf>
    <xf numFmtId="0" fontId="17" fillId="0" borderId="4" xfId="1" applyFont="1" applyBorder="1" applyAlignment="1">
      <alignment horizontal="center" vertical="center" wrapText="1"/>
    </xf>
    <xf numFmtId="0" fontId="17" fillId="0" borderId="42" xfId="1" applyFont="1" applyBorder="1" applyAlignment="1">
      <alignment horizontal="center" vertical="center" wrapText="1"/>
    </xf>
    <xf numFmtId="0" fontId="17" fillId="0" borderId="16" xfId="1" applyFont="1" applyBorder="1" applyAlignment="1">
      <alignment horizontal="center" vertical="center" wrapText="1"/>
    </xf>
    <xf numFmtId="0" fontId="17" fillId="0" borderId="57" xfId="1" applyFont="1" applyBorder="1" applyAlignment="1">
      <alignment horizontal="center" vertical="center" wrapText="1"/>
    </xf>
    <xf numFmtId="0" fontId="17" fillId="0" borderId="42" xfId="1" applyFont="1" applyBorder="1" applyAlignment="1">
      <alignment horizontal="left" vertical="top" wrapText="1"/>
    </xf>
    <xf numFmtId="0" fontId="17" fillId="0" borderId="16" xfId="1" applyFont="1" applyBorder="1" applyAlignment="1">
      <alignment horizontal="left" vertical="top" wrapText="1"/>
    </xf>
    <xf numFmtId="0" fontId="17" fillId="0" borderId="29" xfId="1" applyFont="1" applyBorder="1" applyAlignment="1">
      <alignment horizontal="left" vertical="top" wrapText="1"/>
    </xf>
    <xf numFmtId="0" fontId="18" fillId="0" borderId="17" xfId="1" applyFont="1" applyBorder="1" applyAlignment="1">
      <alignment horizontal="center" vertical="center" wrapText="1" shrinkToFit="1"/>
    </xf>
    <xf numFmtId="0" fontId="18" fillId="0" borderId="18" xfId="1" applyFont="1" applyBorder="1" applyAlignment="1">
      <alignment horizontal="center" vertical="center" wrapText="1" shrinkToFit="1"/>
    </xf>
    <xf numFmtId="0" fontId="18" fillId="0" borderId="19" xfId="1" applyFont="1" applyBorder="1" applyAlignment="1">
      <alignment horizontal="center" vertical="center" wrapText="1" shrinkToFit="1"/>
    </xf>
    <xf numFmtId="14" fontId="30" fillId="0" borderId="0" xfId="1" applyNumberFormat="1" applyFont="1" applyAlignment="1">
      <alignment horizontal="center" vertical="center"/>
    </xf>
    <xf numFmtId="0" fontId="32" fillId="0" borderId="0" xfId="1" applyFont="1" applyAlignment="1">
      <alignment horizontal="center" vertical="center"/>
    </xf>
    <xf numFmtId="0" fontId="16" fillId="0" borderId="24" xfId="1" applyFont="1" applyBorder="1" applyAlignment="1">
      <alignment horizontal="center" vertical="center" wrapText="1"/>
    </xf>
    <xf numFmtId="0" fontId="16" fillId="0" borderId="25" xfId="1" applyFont="1" applyBorder="1" applyAlignment="1">
      <alignment horizontal="center" vertical="center" wrapText="1"/>
    </xf>
    <xf numFmtId="0" fontId="16" fillId="0" borderId="30" xfId="1" applyFont="1" applyBorder="1" applyAlignment="1">
      <alignment horizontal="center" vertical="center" wrapText="1"/>
    </xf>
    <xf numFmtId="0" fontId="16" fillId="0" borderId="7" xfId="1" applyFont="1" applyBorder="1" applyAlignment="1">
      <alignment horizontal="center" vertical="center" wrapText="1"/>
    </xf>
    <xf numFmtId="0" fontId="16" fillId="0" borderId="32" xfId="1" applyFont="1" applyBorder="1" applyAlignment="1">
      <alignment horizontal="center" vertical="center" wrapText="1"/>
    </xf>
    <xf numFmtId="0" fontId="16" fillId="0" borderId="33" xfId="1" applyFont="1" applyBorder="1" applyAlignment="1">
      <alignment horizontal="center" vertical="center" wrapText="1"/>
    </xf>
    <xf numFmtId="0" fontId="16" fillId="0" borderId="10" xfId="1" applyFont="1" applyBorder="1" applyAlignment="1">
      <alignment horizontal="center" vertical="center" wrapText="1"/>
    </xf>
    <xf numFmtId="38" fontId="16" fillId="0" borderId="32" xfId="8" applyFont="1" applyBorder="1" applyAlignment="1">
      <alignment horizontal="center" vertical="center" wrapText="1"/>
    </xf>
    <xf numFmtId="38" fontId="16" fillId="0" borderId="25" xfId="8" applyFont="1" applyBorder="1" applyAlignment="1">
      <alignment horizontal="center" vertical="center" wrapText="1"/>
    </xf>
    <xf numFmtId="38" fontId="16" fillId="0" borderId="33" xfId="8" applyFont="1" applyBorder="1" applyAlignment="1">
      <alignment horizontal="center" vertical="center" wrapText="1"/>
    </xf>
    <xf numFmtId="38" fontId="16" fillId="0" borderId="8" xfId="8" applyFont="1" applyBorder="1" applyAlignment="1">
      <alignment horizontal="center" vertical="center" wrapText="1"/>
    </xf>
    <xf numFmtId="38" fontId="16" fillId="0" borderId="7" xfId="8" applyFont="1" applyBorder="1" applyAlignment="1">
      <alignment horizontal="center" vertical="center" wrapText="1"/>
    </xf>
    <xf numFmtId="38" fontId="16" fillId="0" borderId="9" xfId="8" applyFont="1" applyBorder="1" applyAlignment="1">
      <alignment horizontal="center" vertical="center" wrapText="1"/>
    </xf>
    <xf numFmtId="38" fontId="16" fillId="2" borderId="32" xfId="8" applyFont="1" applyFill="1" applyBorder="1" applyAlignment="1">
      <alignment horizontal="center" vertical="center" shrinkToFit="1"/>
    </xf>
    <xf numFmtId="38" fontId="16" fillId="2" borderId="25" xfId="8" applyFont="1" applyFill="1" applyBorder="1" applyAlignment="1">
      <alignment horizontal="center" vertical="center" shrinkToFit="1"/>
    </xf>
    <xf numFmtId="38" fontId="16" fillId="2" borderId="26" xfId="8" applyFont="1" applyFill="1" applyBorder="1" applyAlignment="1">
      <alignment horizontal="center" vertical="center" shrinkToFit="1"/>
    </xf>
    <xf numFmtId="38" fontId="16" fillId="2" borderId="8" xfId="8" applyFont="1" applyFill="1" applyBorder="1" applyAlignment="1">
      <alignment horizontal="center" vertical="center" shrinkToFit="1"/>
    </xf>
    <xf numFmtId="38" fontId="16" fillId="2" borderId="7" xfId="8" applyFont="1" applyFill="1" applyBorder="1" applyAlignment="1">
      <alignment horizontal="center" vertical="center" shrinkToFit="1"/>
    </xf>
    <xf numFmtId="38" fontId="16" fillId="2" borderId="31" xfId="8" applyFont="1" applyFill="1" applyBorder="1" applyAlignment="1">
      <alignment horizontal="center" vertical="center" shrinkToFit="1"/>
    </xf>
    <xf numFmtId="0" fontId="33" fillId="2" borderId="7" xfId="1" applyFont="1" applyFill="1" applyBorder="1" applyAlignment="1">
      <alignment horizontal="left" vertical="center" shrinkToFit="1"/>
    </xf>
    <xf numFmtId="0" fontId="33" fillId="2" borderId="9" xfId="1" applyFont="1" applyFill="1" applyBorder="1" applyAlignment="1">
      <alignment horizontal="left" vertical="center" shrinkToFit="1"/>
    </xf>
    <xf numFmtId="0" fontId="16" fillId="0" borderId="5" xfId="1" applyFont="1" applyBorder="1" applyAlignment="1">
      <alignment horizontal="center" vertical="center" wrapText="1"/>
    </xf>
    <xf numFmtId="0" fontId="16" fillId="0" borderId="3" xfId="1" applyFont="1" applyBorder="1" applyAlignment="1">
      <alignment horizontal="center" vertical="center" wrapText="1"/>
    </xf>
    <xf numFmtId="0" fontId="16" fillId="0" borderId="4" xfId="1" applyFont="1" applyBorder="1" applyAlignment="1">
      <alignment horizontal="center" vertical="center" wrapText="1"/>
    </xf>
    <xf numFmtId="0" fontId="51" fillId="0" borderId="10" xfId="1" applyFont="1" applyBorder="1" applyAlignment="1">
      <alignment horizontal="center" vertical="center" wrapText="1"/>
    </xf>
    <xf numFmtId="0" fontId="51" fillId="0" borderId="0" xfId="1" applyFont="1" applyBorder="1" applyAlignment="1">
      <alignment horizontal="center" vertical="center" wrapText="1"/>
    </xf>
    <xf numFmtId="0" fontId="51" fillId="0" borderId="11" xfId="1" applyFont="1" applyBorder="1" applyAlignment="1">
      <alignment horizontal="center" vertical="center" wrapText="1"/>
    </xf>
    <xf numFmtId="0" fontId="51" fillId="0" borderId="8" xfId="1" applyFont="1" applyBorder="1" applyAlignment="1">
      <alignment horizontal="center" vertical="center" wrapText="1"/>
    </xf>
    <xf numFmtId="0" fontId="51" fillId="0" borderId="7" xfId="1" applyFont="1" applyBorder="1" applyAlignment="1">
      <alignment horizontal="center" vertical="center" wrapText="1"/>
    </xf>
    <xf numFmtId="0" fontId="51" fillId="0" borderId="9" xfId="1" applyFont="1" applyBorder="1" applyAlignment="1">
      <alignment horizontal="center" vertical="center" wrapText="1"/>
    </xf>
    <xf numFmtId="38" fontId="16" fillId="0" borderId="5" xfId="8" applyFont="1" applyBorder="1" applyAlignment="1">
      <alignment horizontal="center" vertical="center" wrapText="1"/>
    </xf>
    <xf numFmtId="38" fontId="16" fillId="0" borderId="3" xfId="8" applyFont="1" applyBorder="1" applyAlignment="1">
      <alignment horizontal="center" vertical="center" wrapText="1"/>
    </xf>
    <xf numFmtId="38" fontId="16" fillId="0" borderId="4" xfId="8" applyFont="1" applyBorder="1" applyAlignment="1">
      <alignment horizontal="center" vertical="center" wrapText="1"/>
    </xf>
    <xf numFmtId="38" fontId="16" fillId="0" borderId="10" xfId="8" applyFont="1" applyBorder="1" applyAlignment="1">
      <alignment horizontal="center" vertical="center" wrapText="1"/>
    </xf>
    <xf numFmtId="38" fontId="16" fillId="0" borderId="0" xfId="8" applyFont="1" applyBorder="1" applyAlignment="1">
      <alignment horizontal="center" vertical="center" wrapText="1"/>
    </xf>
    <xf numFmtId="38" fontId="16" fillId="0" borderId="11" xfId="8" applyFont="1" applyBorder="1" applyAlignment="1">
      <alignment horizontal="center" vertical="center" wrapText="1"/>
    </xf>
    <xf numFmtId="38" fontId="16" fillId="2" borderId="5" xfId="8" applyFont="1" applyFill="1" applyBorder="1" applyAlignment="1">
      <alignment horizontal="center" vertical="center" shrinkToFit="1"/>
    </xf>
    <xf numFmtId="38" fontId="16" fillId="2" borderId="3" xfId="8" applyFont="1" applyFill="1" applyBorder="1" applyAlignment="1">
      <alignment horizontal="center" vertical="center" shrinkToFit="1"/>
    </xf>
    <xf numFmtId="38" fontId="16" fillId="2" borderId="43" xfId="8" applyFont="1" applyFill="1" applyBorder="1" applyAlignment="1">
      <alignment horizontal="center" vertical="center" shrinkToFit="1"/>
    </xf>
    <xf numFmtId="38" fontId="16" fillId="2" borderId="36" xfId="8" applyFont="1" applyFill="1" applyBorder="1" applyAlignment="1">
      <alignment horizontal="center" vertical="center" shrinkToFit="1"/>
    </xf>
    <xf numFmtId="38" fontId="16" fillId="2" borderId="21" xfId="8" applyFont="1" applyFill="1" applyBorder="1" applyAlignment="1">
      <alignment horizontal="center" vertical="center" shrinkToFit="1"/>
    </xf>
    <xf numFmtId="38" fontId="16" fillId="2" borderId="44" xfId="8" applyFont="1" applyFill="1" applyBorder="1" applyAlignment="1">
      <alignment horizontal="center" vertical="center" shrinkToFit="1"/>
    </xf>
    <xf numFmtId="0" fontId="33" fillId="2" borderId="8" xfId="1" applyFont="1" applyFill="1" applyBorder="1" applyAlignment="1">
      <alignment horizontal="left" vertical="center" shrinkToFit="1"/>
    </xf>
    <xf numFmtId="0" fontId="34" fillId="3" borderId="10" xfId="1" applyFont="1" applyFill="1" applyBorder="1" applyAlignment="1" applyProtection="1">
      <alignment horizontal="left" vertical="center"/>
      <protection locked="0"/>
    </xf>
    <xf numFmtId="0" fontId="16" fillId="3" borderId="46" xfId="1" applyFont="1" applyFill="1" applyBorder="1" applyAlignment="1" applyProtection="1">
      <alignment horizontal="left" vertical="top" wrapText="1"/>
      <protection locked="0"/>
    </xf>
    <xf numFmtId="0" fontId="16" fillId="3" borderId="47" xfId="1" applyFont="1" applyFill="1" applyBorder="1" applyAlignment="1" applyProtection="1">
      <alignment horizontal="left" vertical="top" wrapText="1"/>
      <protection locked="0"/>
    </xf>
    <xf numFmtId="0" fontId="16" fillId="3" borderId="50" xfId="1" applyFont="1" applyFill="1" applyBorder="1" applyAlignment="1" applyProtection="1">
      <alignment horizontal="left" vertical="top"/>
      <protection locked="0"/>
    </xf>
    <xf numFmtId="0" fontId="16" fillId="3" borderId="51" xfId="1" applyFont="1" applyFill="1" applyBorder="1" applyAlignment="1" applyProtection="1">
      <alignment horizontal="left" vertical="top"/>
      <protection locked="0"/>
    </xf>
    <xf numFmtId="0" fontId="36" fillId="3" borderId="1" xfId="1" applyFont="1" applyFill="1" applyBorder="1" applyAlignment="1" applyProtection="1">
      <alignment horizontal="center" vertical="center"/>
      <protection locked="0"/>
    </xf>
    <xf numFmtId="0" fontId="36" fillId="3" borderId="6" xfId="1" applyFont="1" applyFill="1" applyBorder="1" applyAlignment="1" applyProtection="1">
      <alignment horizontal="center" vertical="center"/>
      <protection locked="0"/>
    </xf>
    <xf numFmtId="0" fontId="36" fillId="3" borderId="41" xfId="1" applyFont="1" applyFill="1" applyBorder="1" applyAlignment="1" applyProtection="1">
      <alignment horizontal="center" vertical="center"/>
      <protection locked="0"/>
    </xf>
    <xf numFmtId="0" fontId="16" fillId="3" borderId="5" xfId="1" applyFont="1" applyFill="1" applyBorder="1" applyAlignment="1" applyProtection="1">
      <alignment horizontal="left" vertical="top" wrapText="1"/>
      <protection locked="0"/>
    </xf>
    <xf numFmtId="0" fontId="16" fillId="3" borderId="3" xfId="1" applyFont="1" applyFill="1" applyBorder="1" applyAlignment="1" applyProtection="1">
      <alignment horizontal="left" vertical="top" wrapText="1"/>
      <protection locked="0"/>
    </xf>
    <xf numFmtId="0" fontId="16" fillId="3" borderId="4" xfId="1" applyFont="1" applyFill="1" applyBorder="1" applyAlignment="1" applyProtection="1">
      <alignment horizontal="left" vertical="top" wrapText="1"/>
      <protection locked="0"/>
    </xf>
    <xf numFmtId="0" fontId="16" fillId="3" borderId="42" xfId="1" applyFont="1" applyFill="1" applyBorder="1" applyAlignment="1" applyProtection="1">
      <alignment horizontal="left" vertical="top" wrapText="1"/>
      <protection locked="0"/>
    </xf>
    <xf numFmtId="0" fontId="16" fillId="3" borderId="16" xfId="1" applyFont="1" applyFill="1" applyBorder="1" applyAlignment="1" applyProtection="1">
      <alignment horizontal="left" vertical="top" wrapText="1"/>
      <protection locked="0"/>
    </xf>
    <xf numFmtId="0" fontId="16" fillId="3" borderId="57" xfId="1" applyFont="1" applyFill="1" applyBorder="1" applyAlignment="1" applyProtection="1">
      <alignment horizontal="left" vertical="top" wrapText="1"/>
      <protection locked="0"/>
    </xf>
    <xf numFmtId="0" fontId="42" fillId="3" borderId="1" xfId="1" applyFont="1" applyFill="1" applyBorder="1" applyAlignment="1" applyProtection="1">
      <alignment horizontal="center" vertical="center"/>
      <protection locked="0"/>
    </xf>
    <xf numFmtId="0" fontId="42" fillId="3" borderId="6" xfId="1" applyFont="1" applyFill="1" applyBorder="1" applyAlignment="1" applyProtection="1">
      <alignment horizontal="center" vertical="center"/>
      <protection locked="0"/>
    </xf>
    <xf numFmtId="0" fontId="42" fillId="3" borderId="2" xfId="1" applyFont="1" applyFill="1" applyBorder="1" applyAlignment="1" applyProtection="1">
      <alignment horizontal="center" vertical="center"/>
      <protection locked="0"/>
    </xf>
    <xf numFmtId="0" fontId="42" fillId="3" borderId="1" xfId="1" applyFont="1" applyFill="1" applyBorder="1" applyAlignment="1" applyProtection="1">
      <alignment horizontal="right" vertical="center"/>
      <protection locked="0"/>
    </xf>
    <xf numFmtId="0" fontId="42" fillId="3" borderId="6" xfId="1" applyFont="1" applyFill="1" applyBorder="1" applyAlignment="1" applyProtection="1">
      <alignment horizontal="right" vertical="center"/>
      <protection locked="0"/>
    </xf>
    <xf numFmtId="0" fontId="42" fillId="3" borderId="5" xfId="1" applyFont="1" applyFill="1" applyBorder="1" applyAlignment="1" applyProtection="1">
      <alignment horizontal="right" vertical="center"/>
      <protection locked="0"/>
    </xf>
    <xf numFmtId="0" fontId="42" fillId="3" borderId="3" xfId="1" applyFont="1" applyFill="1" applyBorder="1" applyAlignment="1" applyProtection="1">
      <alignment horizontal="right" vertical="center"/>
      <protection locked="0"/>
    </xf>
  </cellXfs>
  <cellStyles count="11">
    <cellStyle name="パーセント 2" xfId="7"/>
    <cellStyle name="桁区切り 2" xfId="3"/>
    <cellStyle name="桁区切り 2 2" xfId="9"/>
    <cellStyle name="桁区切り 3" xfId="8"/>
    <cellStyle name="通貨 2" xfId="6"/>
    <cellStyle name="標準" xfId="0" builtinId="0"/>
    <cellStyle name="標準 2" xfId="1"/>
    <cellStyle name="標準 3" xfId="2"/>
    <cellStyle name="標準 4" xfId="5"/>
    <cellStyle name="標準 4 2" xfId="10"/>
    <cellStyle name="標準_おむつ明細H22（最終）" xfId="4"/>
  </cellStyles>
  <dxfs count="1">
    <dxf>
      <fill>
        <patternFill>
          <bgColor rgb="FFB4EBFA"/>
        </patternFill>
      </fill>
    </dxf>
  </dxfs>
  <tableStyles count="0" defaultTableStyle="TableStyleMedium2" defaultPivotStyle="PivotStyleLight16"/>
  <colors>
    <mruColors>
      <color rgb="FFB4EBFA"/>
      <color rgb="FFFFFFCC"/>
      <color rgb="FFECFAFE"/>
      <color rgb="FFCCFFCC"/>
      <color rgb="FFECF4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D$19"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D$25" lockText="1" noThreeD="1"/>
</file>

<file path=xl/ctrlProps/ctrlProp12.xml><?xml version="1.0" encoding="utf-8"?>
<formControlPr xmlns="http://schemas.microsoft.com/office/spreadsheetml/2009/9/main" objectType="CheckBox" fmlaLink="$P$25" lockText="1" noThreeD="1"/>
</file>

<file path=xl/ctrlProps/ctrlProp13.xml><?xml version="1.0" encoding="utf-8"?>
<formControlPr xmlns="http://schemas.microsoft.com/office/spreadsheetml/2009/9/main" objectType="CheckBox" fmlaLink="$D$26" lockText="1" noThreeD="1"/>
</file>

<file path=xl/ctrlProps/ctrlProp14.xml><?xml version="1.0" encoding="utf-8"?>
<formControlPr xmlns="http://schemas.microsoft.com/office/spreadsheetml/2009/9/main" objectType="CheckBox" fmlaLink="$D$27" lockText="1" noThreeD="1"/>
</file>

<file path=xl/ctrlProps/ctrlProp15.xml><?xml version="1.0" encoding="utf-8"?>
<formControlPr xmlns="http://schemas.microsoft.com/office/spreadsheetml/2009/9/main" objectType="CheckBox" fmlaLink="'（申請書）'!$D$26" noThreeD="1"/>
</file>

<file path=xl/ctrlProps/ctrlProp16.xml><?xml version="1.0" encoding="utf-8"?>
<formControlPr xmlns="http://schemas.microsoft.com/office/spreadsheetml/2009/9/main" objectType="CheckBox" fmlaLink="'（申請書）'!$D$27"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J$19" lockText="1" noThreeD="1"/>
</file>

<file path=xl/ctrlProps/ctrlProp3.xml><?xml version="1.0" encoding="utf-8"?>
<formControlPr xmlns="http://schemas.microsoft.com/office/spreadsheetml/2009/9/main" objectType="CheckBox" fmlaLink="$P$19" lockText="1" noThreeD="1"/>
</file>

<file path=xl/ctrlProps/ctrlProp4.xml><?xml version="1.0" encoding="utf-8"?>
<formControlPr xmlns="http://schemas.microsoft.com/office/spreadsheetml/2009/9/main" objectType="CheckBox" fmlaLink="$V$19" lockText="1" noThreeD="1"/>
</file>

<file path=xl/ctrlProps/ctrlProp5.xml><?xml version="1.0" encoding="utf-8"?>
<formControlPr xmlns="http://schemas.microsoft.com/office/spreadsheetml/2009/9/main" objectType="CheckBox" fmlaLink="$D$18" lockText="1" noThreeD="1"/>
</file>

<file path=xl/ctrlProps/ctrlProp6.xml><?xml version="1.0" encoding="utf-8"?>
<formControlPr xmlns="http://schemas.microsoft.com/office/spreadsheetml/2009/9/main" objectType="CheckBox" fmlaLink="$J$18" lockText="1" noThreeD="1"/>
</file>

<file path=xl/ctrlProps/ctrlProp7.xml><?xml version="1.0" encoding="utf-8"?>
<formControlPr xmlns="http://schemas.microsoft.com/office/spreadsheetml/2009/9/main" objectType="CheckBox" fmlaLink="$D$20" lockText="1" noThreeD="1"/>
</file>

<file path=xl/ctrlProps/ctrlProp8.xml><?xml version="1.0" encoding="utf-8"?>
<formControlPr xmlns="http://schemas.microsoft.com/office/spreadsheetml/2009/9/main" objectType="CheckBox" fmlaLink="$J$20" lockText="1" noThreeD="1"/>
</file>

<file path=xl/ctrlProps/ctrlProp9.xml><?xml version="1.0" encoding="utf-8"?>
<formControlPr xmlns="http://schemas.microsoft.com/office/spreadsheetml/2009/9/main" objectType="CheckBox" fmlaLink="$D$2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18</xdr:row>
          <xdr:rowOff>66675</xdr:rowOff>
        </xdr:from>
        <xdr:to>
          <xdr:col>3</xdr:col>
          <xdr:colOff>219075</xdr:colOff>
          <xdr:row>19</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18</xdr:row>
          <xdr:rowOff>66675</xdr:rowOff>
        </xdr:from>
        <xdr:to>
          <xdr:col>9</xdr:col>
          <xdr:colOff>219075</xdr:colOff>
          <xdr:row>19</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18</xdr:row>
          <xdr:rowOff>66675</xdr:rowOff>
        </xdr:from>
        <xdr:to>
          <xdr:col>15</xdr:col>
          <xdr:colOff>219075</xdr:colOff>
          <xdr:row>19</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18</xdr:row>
          <xdr:rowOff>66675</xdr:rowOff>
        </xdr:from>
        <xdr:to>
          <xdr:col>22</xdr:col>
          <xdr:colOff>0</xdr:colOff>
          <xdr:row>19</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66675</xdr:rowOff>
        </xdr:from>
        <xdr:to>
          <xdr:col>3</xdr:col>
          <xdr:colOff>219075</xdr:colOff>
          <xdr:row>17</xdr:row>
          <xdr:rowOff>342900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17</xdr:row>
          <xdr:rowOff>66675</xdr:rowOff>
        </xdr:from>
        <xdr:to>
          <xdr:col>9</xdr:col>
          <xdr:colOff>219075</xdr:colOff>
          <xdr:row>17</xdr:row>
          <xdr:rowOff>342900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66675</xdr:rowOff>
        </xdr:from>
        <xdr:to>
          <xdr:col>3</xdr:col>
          <xdr:colOff>219075</xdr:colOff>
          <xdr:row>19</xdr:row>
          <xdr:rowOff>342900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19</xdr:row>
          <xdr:rowOff>66675</xdr:rowOff>
        </xdr:from>
        <xdr:to>
          <xdr:col>9</xdr:col>
          <xdr:colOff>219075</xdr:colOff>
          <xdr:row>19</xdr:row>
          <xdr:rowOff>342900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66675</xdr:rowOff>
        </xdr:from>
        <xdr:to>
          <xdr:col>4</xdr:col>
          <xdr:colOff>0</xdr:colOff>
          <xdr:row>20</xdr:row>
          <xdr:rowOff>342900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20</xdr:row>
          <xdr:rowOff>66675</xdr:rowOff>
        </xdr:from>
        <xdr:to>
          <xdr:col>12</xdr:col>
          <xdr:colOff>0</xdr:colOff>
          <xdr:row>20</xdr:row>
          <xdr:rowOff>342900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66675</xdr:rowOff>
        </xdr:from>
        <xdr:to>
          <xdr:col>3</xdr:col>
          <xdr:colOff>219075</xdr:colOff>
          <xdr:row>24</xdr:row>
          <xdr:rowOff>342900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24</xdr:row>
          <xdr:rowOff>66675</xdr:rowOff>
        </xdr:from>
        <xdr:to>
          <xdr:col>16</xdr:col>
          <xdr:colOff>0</xdr:colOff>
          <xdr:row>24</xdr:row>
          <xdr:rowOff>342900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66675</xdr:rowOff>
        </xdr:from>
        <xdr:to>
          <xdr:col>3</xdr:col>
          <xdr:colOff>219075</xdr:colOff>
          <xdr:row>25</xdr:row>
          <xdr:rowOff>342900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66675</xdr:rowOff>
        </xdr:from>
        <xdr:to>
          <xdr:col>3</xdr:col>
          <xdr:colOff>219075</xdr:colOff>
          <xdr:row>26</xdr:row>
          <xdr:rowOff>342900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34</xdr:col>
      <xdr:colOff>455838</xdr:colOff>
      <xdr:row>3</xdr:row>
      <xdr:rowOff>36818</xdr:rowOff>
    </xdr:from>
    <xdr:to>
      <xdr:col>42</xdr:col>
      <xdr:colOff>416718</xdr:colOff>
      <xdr:row>12</xdr:row>
      <xdr:rowOff>273844</xdr:rowOff>
    </xdr:to>
    <xdr:sp macro="" textlink="">
      <xdr:nvSpPr>
        <xdr:cNvPr id="16" name="テキスト ボックス 15"/>
        <xdr:cNvSpPr txBox="1"/>
      </xdr:nvSpPr>
      <xdr:spPr>
        <a:xfrm>
          <a:off x="8718776" y="477349"/>
          <a:ext cx="5485380" cy="2142026"/>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申請書作成方法</a:t>
          </a:r>
          <a:r>
            <a:rPr kumimoji="1" lang="en-US" altLang="ja-JP" sz="1200" b="1">
              <a:latin typeface="ＭＳ ゴシック" panose="020B0609070205080204" pitchFamily="49" charset="-128"/>
              <a:ea typeface="ＭＳ ゴシック" panose="020B0609070205080204" pitchFamily="49" charset="-128"/>
            </a:rPr>
            <a:t>】</a:t>
          </a:r>
        </a:p>
        <a:p>
          <a:r>
            <a:rPr kumimoji="1" lang="ja-JP" altLang="en-US" sz="1200">
              <a:latin typeface="ＭＳ ゴシック" panose="020B0609070205080204" pitchFamily="49" charset="-128"/>
              <a:ea typeface="ＭＳ ゴシック" panose="020B0609070205080204" pitchFamily="49" charset="-128"/>
            </a:rPr>
            <a:t>⑴</a:t>
          </a:r>
          <a:r>
            <a:rPr kumimoji="1" lang="ja-JP" altLang="en-US" sz="1200" baseline="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青色セルに必要項目を入力してください。</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申請日の上のセルに「全項目</a:t>
          </a:r>
          <a:r>
            <a:rPr kumimoji="1" lang="en-US" altLang="ja-JP" sz="1200">
              <a:latin typeface="ＭＳ ゴシック" panose="020B0609070205080204" pitchFamily="49" charset="-128"/>
              <a:ea typeface="ＭＳ ゴシック" panose="020B0609070205080204" pitchFamily="49" charset="-128"/>
            </a:rPr>
            <a:t>OK</a:t>
          </a:r>
          <a:r>
            <a:rPr kumimoji="1" lang="ja-JP" altLang="en-US" sz="1200">
              <a:latin typeface="ＭＳ ゴシック" panose="020B0609070205080204" pitchFamily="49" charset="-128"/>
              <a:ea typeface="ＭＳ ゴシック" panose="020B0609070205080204" pitchFamily="49" charset="-128"/>
            </a:rPr>
            <a:t>」と表示されましたら必須項目の入力は完了です。</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（未</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誤</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入力の必須項目がある場合はその項目名が表示されます。）</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⑵ 印刷後、黄色セルに介護者及び介護を受けている高齢者等の氏名を署名してください。</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⑶ 窓口への提出又は郵送により当申請書を提出してください。</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baseline="0">
              <a:latin typeface="ＭＳ ゴシック" panose="020B0609070205080204" pitchFamily="49" charset="-128"/>
              <a:ea typeface="ＭＳ ゴシック" panose="020B0609070205080204" pitchFamily="49" charset="-128"/>
            </a:rPr>
            <a:t>　紙おむつ受給の方は別シートの</a:t>
          </a:r>
          <a:r>
            <a:rPr kumimoji="1" lang="ja-JP" altLang="en-US" sz="1200">
              <a:latin typeface="ＭＳ ゴシック" panose="020B0609070205080204" pitchFamily="49" charset="-128"/>
              <a:ea typeface="ＭＳ ゴシック" panose="020B0609070205080204" pitchFamily="49" charset="-128"/>
            </a:rPr>
            <a:t>注文票を、おむつ代受給の方は指定おむつ等使用証明書（病院等が記入）を、申請書とあわせて提出してください。</a:t>
          </a:r>
        </a:p>
      </xdr:txBody>
    </xdr:sp>
    <xdr:clientData/>
  </xdr:twoCellAnchor>
  <xdr:twoCellAnchor>
    <xdr:from>
      <xdr:col>34</xdr:col>
      <xdr:colOff>393326</xdr:colOff>
      <xdr:row>0</xdr:row>
      <xdr:rowOff>66674</xdr:rowOff>
    </xdr:from>
    <xdr:to>
      <xdr:col>41</xdr:col>
      <xdr:colOff>94689</xdr:colOff>
      <xdr:row>2</xdr:row>
      <xdr:rowOff>125504</xdr:rowOff>
    </xdr:to>
    <xdr:sp macro="" textlink="">
      <xdr:nvSpPr>
        <xdr:cNvPr id="17" name="四角形吹き出し 16"/>
        <xdr:cNvSpPr/>
      </xdr:nvSpPr>
      <xdr:spPr>
        <a:xfrm>
          <a:off x="8718176" y="66674"/>
          <a:ext cx="4501963" cy="277905"/>
        </a:xfrm>
        <a:prstGeom prst="wedgeRectCallout">
          <a:avLst>
            <a:gd name="adj1" fmla="val -55468"/>
            <a:gd name="adj2" fmla="val 29989"/>
          </a:avLst>
        </a:prstGeom>
        <a:ln w="28575">
          <a:solidFill>
            <a:schemeClr val="accent1">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a:latin typeface="ＭＳ ゴシック" panose="020B0609070205080204" pitchFamily="49" charset="-128"/>
              <a:ea typeface="ＭＳ ゴシック" panose="020B0609070205080204" pitchFamily="49" charset="-128"/>
            </a:rPr>
            <a:t>必要項目の入力が完了すると「全項目ＯＫ」と表示されます。</a:t>
          </a:r>
        </a:p>
      </xdr:txBody>
    </xdr:sp>
    <xdr:clientData/>
  </xdr:twoCellAnchor>
  <xdr:twoCellAnchor>
    <xdr:from>
      <xdr:col>34</xdr:col>
      <xdr:colOff>56030</xdr:colOff>
      <xdr:row>12</xdr:row>
      <xdr:rowOff>56029</xdr:rowOff>
    </xdr:from>
    <xdr:to>
      <xdr:col>34</xdr:col>
      <xdr:colOff>616323</xdr:colOff>
      <xdr:row>29</xdr:row>
      <xdr:rowOff>433916</xdr:rowOff>
    </xdr:to>
    <xdr:sp macro="" textlink="">
      <xdr:nvSpPr>
        <xdr:cNvPr id="18" name="右中かっこ 17"/>
        <xdr:cNvSpPr/>
      </xdr:nvSpPr>
      <xdr:spPr>
        <a:xfrm>
          <a:off x="8380880" y="2418229"/>
          <a:ext cx="560293" cy="6407212"/>
        </a:xfrm>
        <a:prstGeom prst="rightBrace">
          <a:avLst>
            <a:gd name="adj1" fmla="val 8333"/>
            <a:gd name="adj2" fmla="val 44349"/>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18743</xdr:colOff>
      <xdr:row>19</xdr:row>
      <xdr:rowOff>76199</xdr:rowOff>
    </xdr:from>
    <xdr:to>
      <xdr:col>40</xdr:col>
      <xdr:colOff>573305</xdr:colOff>
      <xdr:row>20</xdr:row>
      <xdr:rowOff>333374</xdr:rowOff>
    </xdr:to>
    <xdr:sp macro="" textlink="">
      <xdr:nvSpPr>
        <xdr:cNvPr id="19" name="四角形吹き出し 18"/>
        <xdr:cNvSpPr/>
      </xdr:nvSpPr>
      <xdr:spPr>
        <a:xfrm>
          <a:off x="9029393" y="4933949"/>
          <a:ext cx="3983562" cy="638175"/>
        </a:xfrm>
        <a:prstGeom prst="wedgeRectCallout">
          <a:avLst>
            <a:gd name="adj1" fmla="val -42519"/>
            <a:gd name="adj2" fmla="val 2706"/>
          </a:avLst>
        </a:prstGeom>
        <a:ln w="19050">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紙おむつ等支給を申請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する方について、</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各欄に</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申請日時点の情報、状況を</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入力して</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ください。</a:t>
          </a:r>
          <a:endParaRPr lang="ja-JP" altLang="ja-JP" sz="1200">
            <a:effectLst/>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462804</xdr:colOff>
      <xdr:row>13</xdr:row>
      <xdr:rowOff>172570</xdr:rowOff>
    </xdr:from>
    <xdr:to>
      <xdr:col>41</xdr:col>
      <xdr:colOff>78441</xdr:colOff>
      <xdr:row>15</xdr:row>
      <xdr:rowOff>232832</xdr:rowOff>
    </xdr:to>
    <xdr:sp macro="" textlink="">
      <xdr:nvSpPr>
        <xdr:cNvPr id="20" name="AutoShape 17"/>
        <xdr:cNvSpPr>
          <a:spLocks noChangeArrowheads="1"/>
        </xdr:cNvSpPr>
      </xdr:nvSpPr>
      <xdr:spPr bwMode="auto">
        <a:xfrm>
          <a:off x="8787654" y="3011020"/>
          <a:ext cx="4416237" cy="717487"/>
        </a:xfrm>
        <a:prstGeom prst="wedgeRoundRectCallout">
          <a:avLst>
            <a:gd name="adj1" fmla="val -57166"/>
            <a:gd name="adj2" fmla="val -28064"/>
            <a:gd name="adj3" fmla="val 16667"/>
          </a:avLst>
        </a:prstGeom>
        <a:ln w="19050">
          <a:solidFill>
            <a:srgbClr val="FF66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申請者氏名・世帯主氏名は自署が必要のため、入力できません。</a:t>
          </a:r>
          <a:endParaRPr kumimoji="1" lang="en-US" altLang="ja-JP" sz="1100" b="1" u="sng">
            <a:solidFill>
              <a:srgbClr val="FF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印刷後、それぞれ自署により記名し、提出してください。</a:t>
          </a:r>
        </a:p>
      </xdr:txBody>
    </xdr:sp>
    <xdr:clientData/>
  </xdr:twoCellAnchor>
  <xdr:twoCellAnchor>
    <xdr:from>
      <xdr:col>34</xdr:col>
      <xdr:colOff>490008</xdr:colOff>
      <xdr:row>21</xdr:row>
      <xdr:rowOff>84667</xdr:rowOff>
    </xdr:from>
    <xdr:to>
      <xdr:col>41</xdr:col>
      <xdr:colOff>191371</xdr:colOff>
      <xdr:row>24</xdr:row>
      <xdr:rowOff>21167</xdr:rowOff>
    </xdr:to>
    <xdr:sp macro="" textlink="">
      <xdr:nvSpPr>
        <xdr:cNvPr id="21" name="四角形吹き出し 20"/>
        <xdr:cNvSpPr/>
      </xdr:nvSpPr>
      <xdr:spPr>
        <a:xfrm>
          <a:off x="8814858" y="5713942"/>
          <a:ext cx="4501963" cy="1060450"/>
        </a:xfrm>
        <a:prstGeom prst="wedgeRectCallout">
          <a:avLst>
            <a:gd name="adj1" fmla="val -57811"/>
            <a:gd name="adj2" fmla="val -17893"/>
          </a:avLst>
        </a:prstGeom>
        <a:ln w="285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ja-JP" sz="1200" b="0" i="0" baseline="0">
              <a:solidFill>
                <a:schemeClr val="dk1"/>
              </a:solidFill>
              <a:effectLst/>
              <a:latin typeface="ＭＳ ゴシック" panose="020B0609070205080204" pitchFamily="49" charset="-128"/>
              <a:ea typeface="ＭＳ ゴシック" panose="020B0609070205080204" pitchFamily="49" charset="-128"/>
              <a:cs typeface="+mn-cs"/>
            </a:rPr>
            <a:t>本申請に係る問い合わせ等がある場合、こちらにご連絡を</a:t>
          </a:r>
          <a:r>
            <a:rPr lang="ja-JP" altLang="en-US" sz="1200" b="0" i="0" baseline="0">
              <a:solidFill>
                <a:schemeClr val="dk1"/>
              </a:solidFill>
              <a:effectLst/>
              <a:latin typeface="ＭＳ ゴシック" panose="020B0609070205080204" pitchFamily="49" charset="-128"/>
              <a:ea typeface="ＭＳ ゴシック" panose="020B0609070205080204" pitchFamily="49" charset="-128"/>
              <a:cs typeface="+mn-cs"/>
            </a:rPr>
            <a:t>いた</a:t>
          </a:r>
          <a:r>
            <a:rPr lang="ja-JP" altLang="ja-JP" sz="1200" b="0" i="0" baseline="0">
              <a:solidFill>
                <a:schemeClr val="dk1"/>
              </a:solidFill>
              <a:effectLst/>
              <a:latin typeface="ＭＳ ゴシック" panose="020B0609070205080204" pitchFamily="49" charset="-128"/>
              <a:ea typeface="ＭＳ ゴシック" panose="020B0609070205080204" pitchFamily="49" charset="-128"/>
              <a:cs typeface="+mn-cs"/>
            </a:rPr>
            <a:t>しますので、連絡先のご家族等を入力してください。</a:t>
          </a:r>
          <a:endParaRPr lang="en-US" altLang="ja-JP" sz="1200" b="0" i="0" baseline="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b="0" i="0" baseline="0">
              <a:solidFill>
                <a:schemeClr val="dk1"/>
              </a:solidFill>
              <a:effectLst/>
              <a:latin typeface="ＭＳ ゴシック" panose="020B0609070205080204" pitchFamily="49" charset="-128"/>
              <a:ea typeface="ＭＳ ゴシック" panose="020B0609070205080204" pitchFamily="49" charset="-128"/>
              <a:cs typeface="+mn-cs"/>
            </a:rPr>
            <a:t>該当の方がいない</a:t>
          </a:r>
          <a:r>
            <a:rPr lang="ja-JP" altLang="ja-JP" sz="1200" b="0" i="0" baseline="0">
              <a:solidFill>
                <a:schemeClr val="dk1"/>
              </a:solidFill>
              <a:effectLst/>
              <a:latin typeface="ＭＳ ゴシック" panose="020B0609070205080204" pitchFamily="49" charset="-128"/>
              <a:ea typeface="ＭＳ ゴシック" panose="020B0609070205080204" pitchFamily="49" charset="-128"/>
              <a:cs typeface="+mn-cs"/>
            </a:rPr>
            <a:t>場合は</a:t>
          </a:r>
          <a:r>
            <a:rPr lang="en-US" altLang="ja-JP" sz="1200" b="0" i="0" baseline="0">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200" b="0" i="0" baseline="0">
              <a:solidFill>
                <a:schemeClr val="dk1"/>
              </a:solidFill>
              <a:effectLst/>
              <a:latin typeface="ＭＳ ゴシック" panose="020B0609070205080204" pitchFamily="49" charset="-128"/>
              <a:ea typeface="ＭＳ ゴシック" panose="020B0609070205080204" pitchFamily="49" charset="-128"/>
              <a:cs typeface="+mn-cs"/>
            </a:rPr>
            <a:t>氏名</a:t>
          </a:r>
          <a:r>
            <a:rPr lang="en-US" altLang="ja-JP" sz="1200" b="0" i="0" baseline="0">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200" b="0" i="0" baseline="0">
              <a:solidFill>
                <a:schemeClr val="dk1"/>
              </a:solidFill>
              <a:effectLst/>
              <a:latin typeface="ＭＳ ゴシック" panose="020B0609070205080204" pitchFamily="49" charset="-128"/>
              <a:ea typeface="ＭＳ ゴシック" panose="020B0609070205080204" pitchFamily="49" charset="-128"/>
              <a:cs typeface="+mn-cs"/>
            </a:rPr>
            <a:t>欄に</a:t>
          </a:r>
          <a:r>
            <a:rPr lang="en-US" altLang="ja-JP" sz="1200" b="0" i="0" baseline="0">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200" b="0" i="0" baseline="0">
              <a:solidFill>
                <a:schemeClr val="dk1"/>
              </a:solidFill>
              <a:effectLst/>
              <a:latin typeface="ＭＳ ゴシック" panose="020B0609070205080204" pitchFamily="49" charset="-128"/>
              <a:ea typeface="ＭＳ ゴシック" panose="020B0609070205080204" pitchFamily="49" charset="-128"/>
              <a:cs typeface="+mn-cs"/>
            </a:rPr>
            <a:t>なし</a:t>
          </a:r>
          <a:r>
            <a:rPr lang="en-US" altLang="ja-JP" sz="1200" b="0" i="0" baseline="0">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200" b="0" i="0" baseline="0">
              <a:solidFill>
                <a:schemeClr val="dk1"/>
              </a:solidFill>
              <a:effectLst/>
              <a:latin typeface="ＭＳ ゴシック" panose="020B0609070205080204" pitchFamily="49" charset="-128"/>
              <a:ea typeface="ＭＳ ゴシック" panose="020B0609070205080204" pitchFamily="49" charset="-128"/>
              <a:cs typeface="+mn-cs"/>
            </a:rPr>
            <a:t>とご入力ください。</a:t>
          </a:r>
          <a:endParaRPr kumimoji="1" lang="ja-JP" altLang="en-US" sz="14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486834</xdr:colOff>
      <xdr:row>25</xdr:row>
      <xdr:rowOff>105832</xdr:rowOff>
    </xdr:from>
    <xdr:to>
      <xdr:col>41</xdr:col>
      <xdr:colOff>188197</xdr:colOff>
      <xdr:row>28</xdr:row>
      <xdr:rowOff>275164</xdr:rowOff>
    </xdr:to>
    <xdr:sp macro="" textlink="">
      <xdr:nvSpPr>
        <xdr:cNvPr id="22" name="四角形吹き出し 21"/>
        <xdr:cNvSpPr/>
      </xdr:nvSpPr>
      <xdr:spPr>
        <a:xfrm>
          <a:off x="8811684" y="7240057"/>
          <a:ext cx="4501963" cy="988482"/>
        </a:xfrm>
        <a:prstGeom prst="wedgeRectCallout">
          <a:avLst>
            <a:gd name="adj1" fmla="val -57811"/>
            <a:gd name="adj2" fmla="val -17893"/>
          </a:avLst>
        </a:prstGeom>
        <a:ln w="285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sz="1200" b="0" i="0" baseline="0">
              <a:solidFill>
                <a:schemeClr val="dk1"/>
              </a:solidFill>
              <a:effectLst/>
              <a:latin typeface="ＭＳ ゴシック" panose="020B0609070205080204" pitchFamily="49" charset="-128"/>
              <a:ea typeface="ＭＳ ゴシック" panose="020B0609070205080204" pitchFamily="49" charset="-128"/>
              <a:cs typeface="+mn-cs"/>
            </a:rPr>
            <a:t>配達希望先欄は、受給希望が「紙おむつ」の場合のみ入力してください。</a:t>
          </a:r>
        </a:p>
        <a:p>
          <a:r>
            <a:rPr lang="en-US" altLang="ja-JP" sz="1200" b="0" i="0" baseline="0">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200" b="0" i="0" baseline="0">
              <a:solidFill>
                <a:schemeClr val="dk1"/>
              </a:solidFill>
              <a:effectLst/>
              <a:latin typeface="ＭＳ ゴシック" panose="020B0609070205080204" pitchFamily="49" charset="-128"/>
              <a:ea typeface="ＭＳ ゴシック" panose="020B0609070205080204" pitchFamily="49" charset="-128"/>
              <a:cs typeface="+mn-cs"/>
            </a:rPr>
            <a:t>「おむつ代」希望の場合は入力しないでください。</a:t>
          </a:r>
        </a:p>
      </xdr:txBody>
    </xdr:sp>
    <xdr:clientData/>
  </xdr:twoCellAnchor>
  <xdr:twoCellAnchor>
    <xdr:from>
      <xdr:col>34</xdr:col>
      <xdr:colOff>381000</xdr:colOff>
      <xdr:row>34</xdr:row>
      <xdr:rowOff>31750</xdr:rowOff>
    </xdr:from>
    <xdr:to>
      <xdr:col>40</xdr:col>
      <xdr:colOff>520700</xdr:colOff>
      <xdr:row>35</xdr:row>
      <xdr:rowOff>337420</xdr:rowOff>
    </xdr:to>
    <xdr:sp macro="" textlink="">
      <xdr:nvSpPr>
        <xdr:cNvPr id="23" name="四角形吹き出し 22"/>
        <xdr:cNvSpPr/>
      </xdr:nvSpPr>
      <xdr:spPr>
        <a:xfrm>
          <a:off x="8705850" y="9623425"/>
          <a:ext cx="4254500" cy="743820"/>
        </a:xfrm>
        <a:prstGeom prst="wedgeRectCallout">
          <a:avLst>
            <a:gd name="adj1" fmla="val -56762"/>
            <a:gd name="adj2" fmla="val -26319"/>
          </a:avLst>
        </a:prstGeom>
        <a:ln w="19050">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申請手続きをした方が、申請者と異なる場合は入力してください。</a:t>
          </a:r>
          <a:endParaRPr kumimoji="1" lang="en-US" altLang="ja-JP" sz="105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050">
              <a:latin typeface="ＭＳ ゴシック" panose="020B0609070205080204" pitchFamily="49" charset="-128"/>
              <a:ea typeface="ＭＳ ゴシック" panose="020B0609070205080204" pitchFamily="49" charset="-128"/>
            </a:rPr>
            <a:t>「（事業所名）」は、居宅介護支援事業所やその他事業所等の方が手続きする場合のみ入力してください。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24</xdr:col>
      <xdr:colOff>274857</xdr:colOff>
      <xdr:row>29</xdr:row>
      <xdr:rowOff>309562</xdr:rowOff>
    </xdr:from>
    <xdr:ext cx="3365810" cy="1214438"/>
    <xdr:sp macro="" textlink="">
      <xdr:nvSpPr>
        <xdr:cNvPr id="2" name="テキスト ボックス 1"/>
        <xdr:cNvSpPr txBox="1"/>
      </xdr:nvSpPr>
      <xdr:spPr>
        <a:xfrm>
          <a:off x="7894857" y="16163395"/>
          <a:ext cx="3365810" cy="1214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000" u="sng">
              <a:solidFill>
                <a:sysClr val="windowText" lastClr="000000"/>
              </a:solidFill>
            </a:rPr>
            <a:t>４０点以上</a:t>
          </a:r>
          <a:r>
            <a:rPr kumimoji="1" lang="ja-JP" altLang="en-US" sz="1800">
              <a:solidFill>
                <a:sysClr val="windowText" lastClr="000000"/>
              </a:solidFill>
            </a:rPr>
            <a:t>になっているか</a:t>
          </a:r>
          <a:endParaRPr kumimoji="1" lang="en-US" altLang="ja-JP" sz="1800">
            <a:solidFill>
              <a:sysClr val="windowText" lastClr="000000"/>
            </a:solidFill>
          </a:endParaRPr>
        </a:p>
        <a:p>
          <a:r>
            <a:rPr kumimoji="1" lang="ja-JP" altLang="en-US" sz="1800">
              <a:solidFill>
                <a:sysClr val="windowText" lastClr="000000"/>
              </a:solidFill>
            </a:rPr>
            <a:t>ご確認ください。</a:t>
          </a:r>
          <a:endParaRPr kumimoji="1" lang="en-US" altLang="ja-JP" sz="1800">
            <a:solidFill>
              <a:sysClr val="windowText" lastClr="000000"/>
            </a:solidFill>
          </a:endParaRPr>
        </a:p>
        <a:p>
          <a:endParaRPr kumimoji="1" lang="ja-JP" altLang="en-US" sz="1800">
            <a:solidFill>
              <a:srgbClr val="FF0000"/>
            </a:solidFill>
          </a:endParaRPr>
        </a:p>
      </xdr:txBody>
    </xdr:sp>
    <xdr:clientData/>
  </xdr:oneCellAnchor>
  <xdr:twoCellAnchor>
    <xdr:from>
      <xdr:col>24</xdr:col>
      <xdr:colOff>186268</xdr:colOff>
      <xdr:row>29</xdr:row>
      <xdr:rowOff>297656</xdr:rowOff>
    </xdr:from>
    <xdr:to>
      <xdr:col>34</xdr:col>
      <xdr:colOff>154782</xdr:colOff>
      <xdr:row>31</xdr:row>
      <xdr:rowOff>297656</xdr:rowOff>
    </xdr:to>
    <xdr:sp macro="" textlink="">
      <xdr:nvSpPr>
        <xdr:cNvPr id="3" name="角丸四角形吹き出し 2"/>
        <xdr:cNvSpPr/>
      </xdr:nvSpPr>
      <xdr:spPr>
        <a:xfrm>
          <a:off x="7806268" y="16151489"/>
          <a:ext cx="3143514" cy="814917"/>
        </a:xfrm>
        <a:prstGeom prst="wedgeRoundRectCallout">
          <a:avLst>
            <a:gd name="adj1" fmla="val 37976"/>
            <a:gd name="adj2" fmla="val -82475"/>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28575</xdr:colOff>
          <xdr:row>9</xdr:row>
          <xdr:rowOff>66675</xdr:rowOff>
        </xdr:from>
        <xdr:to>
          <xdr:col>14</xdr:col>
          <xdr:colOff>247650</xdr:colOff>
          <xdr:row>9</xdr:row>
          <xdr:rowOff>342900</xdr:rowOff>
        </xdr:to>
        <xdr:sp macro="" textlink="">
          <xdr:nvSpPr>
            <xdr:cNvPr id="6145" name="チェック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66675</xdr:rowOff>
        </xdr:from>
        <xdr:to>
          <xdr:col>19</xdr:col>
          <xdr:colOff>247650</xdr:colOff>
          <xdr:row>9</xdr:row>
          <xdr:rowOff>342900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15</xdr:row>
          <xdr:rowOff>66675</xdr:rowOff>
        </xdr:from>
        <xdr:to>
          <xdr:col>27</xdr:col>
          <xdr:colOff>266700</xdr:colOff>
          <xdr:row>15</xdr:row>
          <xdr:rowOff>352425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36</xdr:col>
      <xdr:colOff>0</xdr:colOff>
      <xdr:row>1</xdr:row>
      <xdr:rowOff>0</xdr:rowOff>
    </xdr:from>
    <xdr:to>
      <xdr:col>50</xdr:col>
      <xdr:colOff>272863</xdr:colOff>
      <xdr:row>1</xdr:row>
      <xdr:rowOff>276544</xdr:rowOff>
    </xdr:to>
    <xdr:sp macro="" textlink="">
      <xdr:nvSpPr>
        <xdr:cNvPr id="7" name="四角形吹き出し 6"/>
        <xdr:cNvSpPr/>
      </xdr:nvSpPr>
      <xdr:spPr>
        <a:xfrm>
          <a:off x="11296650" y="95250"/>
          <a:ext cx="4406713" cy="276544"/>
        </a:xfrm>
        <a:prstGeom prst="wedgeRectCallout">
          <a:avLst>
            <a:gd name="adj1" fmla="val -55468"/>
            <a:gd name="adj2" fmla="val 29989"/>
          </a:avLst>
        </a:prstGeom>
        <a:ln w="28575">
          <a:solidFill>
            <a:schemeClr val="accent1">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a:latin typeface="ＭＳ ゴシック" panose="020B0609070205080204" pitchFamily="49" charset="-128"/>
              <a:ea typeface="ＭＳ ゴシック" panose="020B0609070205080204" pitchFamily="49" charset="-128"/>
            </a:rPr>
            <a:t>必要項目の入力が完了すると「全項目ＯＫ」と表示されます。</a:t>
          </a:r>
        </a:p>
      </xdr:txBody>
    </xdr:sp>
    <xdr:clientData/>
  </xdr:twoCellAnchor>
  <xdr:twoCellAnchor>
    <xdr:from>
      <xdr:col>36</xdr:col>
      <xdr:colOff>0</xdr:colOff>
      <xdr:row>3</xdr:row>
      <xdr:rowOff>0</xdr:rowOff>
    </xdr:from>
    <xdr:to>
      <xdr:col>53</xdr:col>
      <xdr:colOff>143631</xdr:colOff>
      <xdr:row>8</xdr:row>
      <xdr:rowOff>619125</xdr:rowOff>
    </xdr:to>
    <xdr:sp macro="" textlink="">
      <xdr:nvSpPr>
        <xdr:cNvPr id="8" name="テキスト ボックス 7"/>
        <xdr:cNvSpPr txBox="1"/>
      </xdr:nvSpPr>
      <xdr:spPr>
        <a:xfrm>
          <a:off x="11414125" y="603250"/>
          <a:ext cx="5271256" cy="1444625"/>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申請書作成方法</a:t>
          </a:r>
          <a:r>
            <a:rPr kumimoji="1" lang="en-US" altLang="ja-JP" sz="1200" b="1">
              <a:latin typeface="ＭＳ ゴシック" panose="020B0609070205080204" pitchFamily="49" charset="-128"/>
              <a:ea typeface="ＭＳ ゴシック" panose="020B0609070205080204" pitchFamily="49" charset="-128"/>
            </a:rPr>
            <a:t>】</a:t>
          </a:r>
        </a:p>
        <a:p>
          <a:r>
            <a:rPr kumimoji="1" lang="ja-JP" altLang="en-US" sz="1200">
              <a:latin typeface="ＭＳ ゴシック" panose="020B0609070205080204" pitchFamily="49" charset="-128"/>
              <a:ea typeface="ＭＳ ゴシック" panose="020B0609070205080204" pitchFamily="49" charset="-128"/>
            </a:rPr>
            <a:t>⑴</a:t>
          </a:r>
          <a:r>
            <a:rPr kumimoji="1" lang="ja-JP" altLang="en-US" sz="1200" baseline="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青色セルに必要項目を入力してください。</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申請日の上のセルに「全項目</a:t>
          </a:r>
          <a:r>
            <a:rPr kumimoji="1" lang="en-US" altLang="ja-JP" sz="1200">
              <a:latin typeface="ＭＳ ゴシック" panose="020B0609070205080204" pitchFamily="49" charset="-128"/>
              <a:ea typeface="ＭＳ ゴシック" panose="020B0609070205080204" pitchFamily="49" charset="-128"/>
            </a:rPr>
            <a:t>OK</a:t>
          </a:r>
          <a:r>
            <a:rPr kumimoji="1" lang="ja-JP" altLang="en-US" sz="1200">
              <a:latin typeface="ＭＳ ゴシック" panose="020B0609070205080204" pitchFamily="49" charset="-128"/>
              <a:ea typeface="ＭＳ ゴシック" panose="020B0609070205080204" pitchFamily="49" charset="-128"/>
            </a:rPr>
            <a:t>」と表示されましたら必須項目の入力は完了です。</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（未</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誤</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入力の必須項目がある場合はその項目名が表示されます。）</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⑵ 印刷後、紙おむつ等支給申請書とあわせて提出してください。</a:t>
          </a:r>
        </a:p>
      </xdr:txBody>
    </xdr:sp>
    <xdr:clientData/>
  </xdr:twoCellAnchor>
  <xdr:twoCellAnchor>
    <xdr:from>
      <xdr:col>36</xdr:col>
      <xdr:colOff>0</xdr:colOff>
      <xdr:row>14</xdr:row>
      <xdr:rowOff>0</xdr:rowOff>
    </xdr:from>
    <xdr:to>
      <xdr:col>50</xdr:col>
      <xdr:colOff>272863</xdr:colOff>
      <xdr:row>15</xdr:row>
      <xdr:rowOff>353786</xdr:rowOff>
    </xdr:to>
    <xdr:sp macro="" textlink="">
      <xdr:nvSpPr>
        <xdr:cNvPr id="10" name="四角形吹き出し 9"/>
        <xdr:cNvSpPr/>
      </xdr:nvSpPr>
      <xdr:spPr>
        <a:xfrm>
          <a:off x="11296650" y="4410075"/>
          <a:ext cx="4406713" cy="1020536"/>
        </a:xfrm>
        <a:prstGeom prst="wedgeRectCallout">
          <a:avLst>
            <a:gd name="adj1" fmla="val -54762"/>
            <a:gd name="adj2" fmla="val -21531"/>
          </a:avLst>
        </a:prstGeom>
        <a:ln w="285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sz="1200" b="0" i="0" baseline="0">
              <a:solidFill>
                <a:schemeClr val="dk1"/>
              </a:solidFill>
              <a:effectLst/>
              <a:latin typeface="ＭＳ ゴシック" panose="020B0609070205080204" pitchFamily="49" charset="-128"/>
              <a:ea typeface="ＭＳ ゴシック" panose="020B0609070205080204" pitchFamily="49" charset="-128"/>
              <a:cs typeface="+mn-cs"/>
            </a:rPr>
            <a:t>本注文票の作成者（注文内容を決めた方）の氏名、本人との続柄、電話番号を入力してください。</a:t>
          </a:r>
          <a:endParaRPr lang="en-US" altLang="ja-JP" sz="1200" b="0" i="0" baseline="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b="0" i="0" baseline="0">
              <a:solidFill>
                <a:schemeClr val="dk1"/>
              </a:solidFill>
              <a:effectLst/>
              <a:latin typeface="ＭＳ ゴシック" panose="020B0609070205080204" pitchFamily="49" charset="-128"/>
              <a:ea typeface="ＭＳ ゴシック" panose="020B0609070205080204" pitchFamily="49" charset="-128"/>
              <a:cs typeface="+mn-cs"/>
            </a:rPr>
            <a:t>おむつ利用者自身で注文する場合は、</a:t>
          </a:r>
          <a:endParaRPr lang="en-US" altLang="ja-JP" sz="1200" b="0" i="0" baseline="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b="0" i="0" baseline="0">
              <a:solidFill>
                <a:schemeClr val="dk1"/>
              </a:solidFill>
              <a:effectLst/>
              <a:latin typeface="ＭＳ ゴシック" panose="020B0609070205080204" pitchFamily="49" charset="-128"/>
              <a:ea typeface="ＭＳ ゴシック" panose="020B0609070205080204" pitchFamily="49" charset="-128"/>
              <a:cs typeface="+mn-cs"/>
            </a:rPr>
            <a:t>氏名「同上」続柄「本人」電話番号「同上」としてください。</a:t>
          </a:r>
          <a:endParaRPr lang="en-US" altLang="ja-JP" sz="1200" b="0" i="0" baseline="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36</xdr:col>
      <xdr:colOff>0</xdr:colOff>
      <xdr:row>20</xdr:row>
      <xdr:rowOff>0</xdr:rowOff>
    </xdr:from>
    <xdr:to>
      <xdr:col>50</xdr:col>
      <xdr:colOff>272863</xdr:colOff>
      <xdr:row>21</xdr:row>
      <xdr:rowOff>81643</xdr:rowOff>
    </xdr:to>
    <xdr:sp macro="" textlink="">
      <xdr:nvSpPr>
        <xdr:cNvPr id="11" name="四角形吹き出し 10"/>
        <xdr:cNvSpPr/>
      </xdr:nvSpPr>
      <xdr:spPr>
        <a:xfrm>
          <a:off x="11296650" y="9115425"/>
          <a:ext cx="4406713" cy="834118"/>
        </a:xfrm>
        <a:prstGeom prst="wedgeRectCallout">
          <a:avLst>
            <a:gd name="adj1" fmla="val -54762"/>
            <a:gd name="adj2" fmla="val -21531"/>
          </a:avLst>
        </a:prstGeom>
        <a:ln w="285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sz="1200" b="0" i="0" baseline="0">
              <a:solidFill>
                <a:schemeClr val="dk1"/>
              </a:solidFill>
              <a:effectLst/>
              <a:latin typeface="ＭＳ ゴシック" panose="020B0609070205080204" pitchFamily="49" charset="-128"/>
              <a:ea typeface="ＭＳ ゴシック" panose="020B0609070205080204" pitchFamily="49" charset="-128"/>
              <a:cs typeface="+mn-cs"/>
            </a:rPr>
            <a:t>識別番号を入力すると、商品名・サイズ・１袋点数が</a:t>
          </a:r>
          <a:endParaRPr lang="en-US" altLang="ja-JP" sz="1200" b="0" i="0" baseline="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b="0" i="0" baseline="0">
              <a:solidFill>
                <a:schemeClr val="dk1"/>
              </a:solidFill>
              <a:effectLst/>
              <a:latin typeface="ＭＳ ゴシック" panose="020B0609070205080204" pitchFamily="49" charset="-128"/>
              <a:ea typeface="ＭＳ ゴシック" panose="020B0609070205080204" pitchFamily="49" charset="-128"/>
              <a:cs typeface="+mn-cs"/>
            </a:rPr>
            <a:t>自動で入力されます。</a:t>
          </a:r>
          <a:endParaRPr lang="en-US" altLang="ja-JP" sz="1200" b="0" i="0" baseline="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b="0" i="0" baseline="0">
              <a:solidFill>
                <a:schemeClr val="dk1"/>
              </a:solidFill>
              <a:effectLst/>
              <a:latin typeface="ＭＳ ゴシック" panose="020B0609070205080204" pitchFamily="49" charset="-128"/>
              <a:ea typeface="ＭＳ ゴシック" panose="020B0609070205080204" pitchFamily="49" charset="-128"/>
              <a:cs typeface="+mn-cs"/>
            </a:rPr>
            <a:t>注文袋数を入力すると、合計点数が自動で計算されます。</a:t>
          </a:r>
          <a:endParaRPr lang="en-US" altLang="ja-JP" sz="1200" b="0" i="0" baseline="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36</xdr:col>
      <xdr:colOff>0</xdr:colOff>
      <xdr:row>12</xdr:row>
      <xdr:rowOff>176893</xdr:rowOff>
    </xdr:from>
    <xdr:to>
      <xdr:col>50</xdr:col>
      <xdr:colOff>187137</xdr:colOff>
      <xdr:row>13</xdr:row>
      <xdr:rowOff>550119</xdr:rowOff>
    </xdr:to>
    <xdr:sp macro="" textlink="">
      <xdr:nvSpPr>
        <xdr:cNvPr id="13" name="AutoShape 17"/>
        <xdr:cNvSpPr>
          <a:spLocks noChangeArrowheads="1"/>
        </xdr:cNvSpPr>
      </xdr:nvSpPr>
      <xdr:spPr bwMode="auto">
        <a:xfrm>
          <a:off x="11253107" y="3605893"/>
          <a:ext cx="4378137" cy="713405"/>
        </a:xfrm>
        <a:prstGeom prst="wedgeRoundRectCallout">
          <a:avLst>
            <a:gd name="adj1" fmla="val -54990"/>
            <a:gd name="adj2" fmla="val -18527"/>
            <a:gd name="adj3" fmla="val 16667"/>
          </a:avLst>
        </a:prstGeom>
        <a:ln w="19050">
          <a:solidFill>
            <a:srgbClr val="FF66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申請者氏名は自署が必要のため、自動転記できません。</a:t>
          </a:r>
          <a:endParaRPr kumimoji="1" lang="en-US" altLang="ja-JP" sz="1100" b="1" u="sng">
            <a:solidFill>
              <a:srgbClr val="FF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100" b="0" u="none">
              <a:solidFill>
                <a:srgbClr val="FF0000"/>
              </a:solidFill>
              <a:effectLst/>
              <a:latin typeface="ＭＳ ゴシック" panose="020B0609070205080204" pitchFamily="49" charset="-128"/>
              <a:ea typeface="ＭＳ ゴシック" panose="020B0609070205080204" pitchFamily="49" charset="-128"/>
              <a:cs typeface="+mn-cs"/>
            </a:rPr>
            <a:t>入力するか、印刷後記入してください。</a:t>
          </a:r>
          <a:endParaRPr kumimoji="1" lang="en-US" altLang="ja-JP" sz="1100" b="0"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36</xdr:col>
      <xdr:colOff>0</xdr:colOff>
      <xdr:row>16</xdr:row>
      <xdr:rowOff>108857</xdr:rowOff>
    </xdr:from>
    <xdr:to>
      <xdr:col>50</xdr:col>
      <xdr:colOff>187137</xdr:colOff>
      <xdr:row>17</xdr:row>
      <xdr:rowOff>73870</xdr:rowOff>
    </xdr:to>
    <xdr:sp macro="" textlink="">
      <xdr:nvSpPr>
        <xdr:cNvPr id="14" name="AutoShape 17"/>
        <xdr:cNvSpPr>
          <a:spLocks noChangeArrowheads="1"/>
        </xdr:cNvSpPr>
      </xdr:nvSpPr>
      <xdr:spPr bwMode="auto">
        <a:xfrm>
          <a:off x="11253107" y="5592536"/>
          <a:ext cx="4378137" cy="713405"/>
        </a:xfrm>
        <a:prstGeom prst="wedgeRoundRectCallout">
          <a:avLst>
            <a:gd name="adj1" fmla="val -54990"/>
            <a:gd name="adj2" fmla="val -18527"/>
            <a:gd name="adj3" fmla="val 16667"/>
          </a:avLst>
        </a:prstGeom>
        <a:ln w="19050">
          <a:solidFill>
            <a:srgbClr val="FF66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100" b="0" u="none">
              <a:solidFill>
                <a:srgbClr val="FF0000"/>
              </a:solidFill>
              <a:effectLst/>
              <a:latin typeface="ＭＳ ゴシック" panose="020B0609070205080204" pitchFamily="49" charset="-128"/>
              <a:ea typeface="ＭＳ ゴシック" panose="020B0609070205080204" pitchFamily="49" charset="-128"/>
              <a:cs typeface="+mn-cs"/>
            </a:rPr>
            <a:t>配達希望事項及び口座振替については必須項目ではございません。</a:t>
          </a:r>
          <a:endParaRPr kumimoji="1" lang="en-US" altLang="ja-JP" sz="1100" b="0" u="none">
            <a:solidFill>
              <a:srgbClr val="FF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100" b="0" u="none">
              <a:solidFill>
                <a:srgbClr val="FF0000"/>
              </a:solidFill>
              <a:effectLst/>
              <a:latin typeface="ＭＳ ゴシック" panose="020B0609070205080204" pitchFamily="49" charset="-128"/>
              <a:ea typeface="ＭＳ ゴシック" panose="020B0609070205080204" pitchFamily="49" charset="-128"/>
              <a:cs typeface="+mn-cs"/>
            </a:rPr>
            <a:t>注意事項をお読みいただき、必要な方はご記入ください。</a:t>
          </a:r>
          <a:endParaRPr kumimoji="1" lang="en-US" altLang="ja-JP" sz="1100" b="0"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W67"/>
  <sheetViews>
    <sheetView tabSelected="1" zoomScale="80" zoomScaleNormal="80" zoomScaleSheetLayoutView="70" workbookViewId="0">
      <pane ySplit="3" topLeftCell="A4" activePane="bottomLeft" state="frozen"/>
      <selection pane="bottomLeft" activeCell="AE8" sqref="AE8:AF8"/>
    </sheetView>
  </sheetViews>
  <sheetFormatPr defaultRowHeight="14.25"/>
  <cols>
    <col min="1" max="2" width="8.75" style="1" customWidth="1"/>
    <col min="3" max="3" width="0.875" style="1" customWidth="1"/>
    <col min="4" max="33" width="3" style="1" customWidth="1"/>
    <col min="34" max="34" width="0.875" style="1" customWidth="1"/>
    <col min="35" max="16384" width="9" style="1"/>
  </cols>
  <sheetData>
    <row r="1" spans="1:49" s="30" customFormat="1">
      <c r="B1" s="41"/>
      <c r="C1" s="43" t="s">
        <v>61</v>
      </c>
      <c r="D1" s="35"/>
      <c r="E1" s="35"/>
      <c r="F1" s="35"/>
      <c r="G1" s="35"/>
      <c r="H1" s="35"/>
      <c r="N1" s="36"/>
      <c r="O1" s="37"/>
      <c r="P1" s="38"/>
      <c r="Q1" s="42" t="s">
        <v>62</v>
      </c>
    </row>
    <row r="2" spans="1:49" s="39" customFormat="1" ht="3" customHeight="1" thickBot="1">
      <c r="B2" s="35"/>
      <c r="C2" s="35"/>
      <c r="D2" s="35"/>
      <c r="E2" s="40"/>
    </row>
    <row r="3" spans="1:49" s="30" customFormat="1" ht="18" thickBot="1">
      <c r="U3" s="31" t="s">
        <v>59</v>
      </c>
      <c r="V3" s="230" t="str">
        <f>LEFT(O43,LEN(O43)-1)</f>
        <v>申請日欄、おむつ使用者欄、受給希望欄、要介護認定結果欄、現在の状況欄、本人の状況欄、主に介助…欄、生活保護法…欄、配達希望先欄、※おむつ代は入院等で指定おむつがある場合のみ選択可</v>
      </c>
      <c r="W3" s="231"/>
      <c r="X3" s="231"/>
      <c r="Y3" s="231"/>
      <c r="Z3" s="231"/>
      <c r="AA3" s="231"/>
      <c r="AB3" s="231"/>
      <c r="AC3" s="231"/>
      <c r="AD3" s="231"/>
      <c r="AE3" s="231"/>
      <c r="AF3" s="231"/>
      <c r="AG3" s="231"/>
      <c r="AH3" s="232"/>
    </row>
    <row r="4" spans="1:49" s="19" customFormat="1" ht="15.75" customHeight="1">
      <c r="A4" s="17" t="s">
        <v>31</v>
      </c>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8"/>
      <c r="AJ4" s="16"/>
      <c r="AK4" s="16"/>
      <c r="AL4" s="16"/>
      <c r="AM4" s="16"/>
      <c r="AN4" s="16"/>
      <c r="AO4" s="16"/>
      <c r="AP4" s="16"/>
      <c r="AQ4" s="16"/>
      <c r="AR4" s="16"/>
      <c r="AS4" s="16"/>
      <c r="AT4" s="16"/>
      <c r="AU4" s="16"/>
      <c r="AV4" s="18"/>
      <c r="AW4" s="18"/>
    </row>
    <row r="5" spans="1:49" s="19" customFormat="1" ht="19.5" customHeight="1">
      <c r="A5" s="15" t="s">
        <v>32</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20"/>
    </row>
    <row r="6" spans="1:49" ht="9.949999999999999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row>
    <row r="7" spans="1:49" ht="18" customHeight="1">
      <c r="A7" s="233" t="s">
        <v>0</v>
      </c>
      <c r="B7" s="233"/>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row>
    <row r="8" spans="1:49" ht="15.75" customHeight="1">
      <c r="W8" s="234"/>
      <c r="X8" s="234"/>
      <c r="Y8" s="234"/>
      <c r="Z8" s="234"/>
      <c r="AA8" s="28" t="s">
        <v>57</v>
      </c>
      <c r="AB8" s="234"/>
      <c r="AC8" s="234"/>
      <c r="AD8" s="28" t="s">
        <v>56</v>
      </c>
      <c r="AE8" s="234"/>
      <c r="AF8" s="234"/>
      <c r="AG8" s="29" t="s">
        <v>58</v>
      </c>
    </row>
    <row r="9" spans="1:49" ht="18" customHeight="1">
      <c r="A9" s="1" t="s">
        <v>8</v>
      </c>
      <c r="AG9" s="4"/>
    </row>
    <row r="10" spans="1:49" ht="18" customHeight="1">
      <c r="A10" s="1" t="s">
        <v>23</v>
      </c>
      <c r="AG10" s="4"/>
    </row>
    <row r="11" spans="1:49" ht="18" customHeight="1">
      <c r="A11" s="21" t="s">
        <v>36</v>
      </c>
      <c r="AG11" s="4"/>
    </row>
    <row r="12" spans="1:49" ht="18" customHeight="1">
      <c r="A12" s="229" t="s">
        <v>33</v>
      </c>
      <c r="B12" s="229"/>
      <c r="C12" s="229"/>
      <c r="D12" s="229"/>
      <c r="E12" s="229"/>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row>
    <row r="13" spans="1:49" ht="37.5" customHeight="1">
      <c r="A13" s="208" t="s">
        <v>9</v>
      </c>
      <c r="B13" s="209" t="s">
        <v>18</v>
      </c>
      <c r="C13" s="210"/>
      <c r="D13" s="211" t="s">
        <v>22</v>
      </c>
      <c r="E13" s="212"/>
      <c r="F13" s="213"/>
      <c r="G13" s="213"/>
      <c r="H13" s="213"/>
      <c r="I13" s="213"/>
      <c r="J13" s="213"/>
      <c r="K13" s="213"/>
      <c r="L13" s="213"/>
      <c r="M13" s="213"/>
      <c r="N13" s="213"/>
      <c r="O13" s="213"/>
      <c r="P13" s="213"/>
      <c r="Q13" s="213"/>
      <c r="R13" s="213"/>
      <c r="S13" s="213"/>
      <c r="T13" s="214"/>
      <c r="U13" s="148" t="s">
        <v>29</v>
      </c>
      <c r="V13" s="149"/>
      <c r="W13" s="150"/>
      <c r="X13" s="215"/>
      <c r="Y13" s="216"/>
      <c r="Z13" s="216"/>
      <c r="AA13" s="216"/>
      <c r="AB13" s="216"/>
      <c r="AC13" s="216"/>
      <c r="AD13" s="216"/>
      <c r="AE13" s="216"/>
      <c r="AF13" s="216"/>
      <c r="AG13" s="216"/>
      <c r="AH13" s="217"/>
    </row>
    <row r="14" spans="1:49" ht="17.25" customHeight="1">
      <c r="A14" s="208"/>
      <c r="B14" s="159" t="s">
        <v>10</v>
      </c>
      <c r="C14" s="218"/>
      <c r="D14" s="177"/>
      <c r="E14" s="178"/>
      <c r="F14" s="178"/>
      <c r="G14" s="178"/>
      <c r="H14" s="178"/>
      <c r="I14" s="178"/>
      <c r="J14" s="178"/>
      <c r="K14" s="178"/>
      <c r="L14" s="178"/>
      <c r="M14" s="178"/>
      <c r="N14" s="178"/>
      <c r="O14" s="178"/>
      <c r="P14" s="178"/>
      <c r="Q14" s="178"/>
      <c r="R14" s="178"/>
      <c r="S14" s="178"/>
      <c r="T14" s="179"/>
      <c r="U14" s="219" t="s">
        <v>26</v>
      </c>
      <c r="V14" s="220"/>
      <c r="W14" s="221"/>
      <c r="X14" s="225"/>
      <c r="Y14" s="226"/>
      <c r="Z14" s="226"/>
      <c r="AA14" s="197" t="s">
        <v>57</v>
      </c>
      <c r="AB14" s="198"/>
      <c r="AC14" s="198"/>
      <c r="AD14" s="197" t="s">
        <v>56</v>
      </c>
      <c r="AE14" s="200"/>
      <c r="AF14" s="200"/>
      <c r="AG14" s="197" t="s">
        <v>55</v>
      </c>
      <c r="AH14" s="24"/>
    </row>
    <row r="15" spans="1:49" ht="34.5" customHeight="1">
      <c r="A15" s="208"/>
      <c r="B15" s="180" t="s">
        <v>11</v>
      </c>
      <c r="C15" s="182"/>
      <c r="D15" s="205"/>
      <c r="E15" s="206"/>
      <c r="F15" s="206"/>
      <c r="G15" s="206"/>
      <c r="H15" s="206"/>
      <c r="I15" s="206"/>
      <c r="J15" s="206"/>
      <c r="K15" s="206"/>
      <c r="L15" s="206"/>
      <c r="M15" s="206"/>
      <c r="N15" s="206"/>
      <c r="O15" s="206"/>
      <c r="P15" s="206"/>
      <c r="Q15" s="206"/>
      <c r="R15" s="206"/>
      <c r="S15" s="206"/>
      <c r="T15" s="207"/>
      <c r="U15" s="222"/>
      <c r="V15" s="223"/>
      <c r="W15" s="224"/>
      <c r="X15" s="227"/>
      <c r="Y15" s="228"/>
      <c r="Z15" s="228"/>
      <c r="AA15" s="157"/>
      <c r="AB15" s="199"/>
      <c r="AC15" s="199"/>
      <c r="AD15" s="157" t="s">
        <v>56</v>
      </c>
      <c r="AE15" s="201"/>
      <c r="AF15" s="201"/>
      <c r="AG15" s="157"/>
      <c r="AH15" s="25"/>
    </row>
    <row r="16" spans="1:49" ht="27" customHeight="1">
      <c r="A16" s="208"/>
      <c r="B16" s="180" t="s">
        <v>27</v>
      </c>
      <c r="C16" s="182"/>
      <c r="D16" s="194"/>
      <c r="E16" s="195"/>
      <c r="F16" s="195"/>
      <c r="G16" s="195"/>
      <c r="H16" s="195"/>
      <c r="I16" s="195"/>
      <c r="J16" s="195"/>
      <c r="K16" s="195"/>
      <c r="L16" s="195"/>
      <c r="M16" s="195"/>
      <c r="N16" s="195"/>
      <c r="O16" s="195"/>
      <c r="P16" s="195"/>
      <c r="Q16" s="195"/>
      <c r="R16" s="195"/>
      <c r="S16" s="195"/>
      <c r="T16" s="196"/>
      <c r="U16" s="180" t="s">
        <v>12</v>
      </c>
      <c r="V16" s="181"/>
      <c r="W16" s="182"/>
      <c r="X16" s="202"/>
      <c r="Y16" s="203"/>
      <c r="Z16" s="203"/>
      <c r="AA16" s="203"/>
      <c r="AB16" s="203"/>
      <c r="AC16" s="203"/>
      <c r="AD16" s="203"/>
      <c r="AE16" s="204" t="s">
        <v>54</v>
      </c>
      <c r="AF16" s="204"/>
      <c r="AG16" s="204"/>
      <c r="AH16" s="3"/>
    </row>
    <row r="17" spans="1:35" ht="20.25" customHeight="1">
      <c r="A17" s="1" t="s">
        <v>35</v>
      </c>
      <c r="AG17" s="6"/>
      <c r="AH17" s="4"/>
      <c r="AI17" s="4"/>
    </row>
    <row r="18" spans="1:35" ht="30" customHeight="1">
      <c r="A18" s="183" t="s">
        <v>1</v>
      </c>
      <c r="B18" s="184"/>
      <c r="C18" s="55"/>
      <c r="D18" s="32" t="b">
        <v>0</v>
      </c>
      <c r="E18" s="27" t="s">
        <v>42</v>
      </c>
      <c r="F18" s="27"/>
      <c r="G18" s="27"/>
      <c r="H18" s="27"/>
      <c r="I18" s="27"/>
      <c r="J18" s="32" t="b">
        <v>0</v>
      </c>
      <c r="K18" s="27" t="s">
        <v>262</v>
      </c>
      <c r="L18" s="27"/>
      <c r="M18" s="27"/>
      <c r="N18" s="27"/>
      <c r="O18" s="27"/>
      <c r="P18" s="27"/>
      <c r="Q18" s="27"/>
      <c r="R18" s="27"/>
      <c r="S18" s="27"/>
      <c r="T18" s="27"/>
      <c r="U18" s="27"/>
      <c r="V18" s="27"/>
      <c r="W18" s="27"/>
      <c r="X18" s="27"/>
      <c r="Y18" s="27"/>
      <c r="Z18" s="27"/>
      <c r="AA18" s="27"/>
      <c r="AB18" s="27"/>
      <c r="AC18" s="27"/>
      <c r="AD18" s="27"/>
      <c r="AE18" s="27"/>
      <c r="AF18" s="27"/>
      <c r="AG18" s="27"/>
      <c r="AH18" s="3"/>
      <c r="AI18" s="4"/>
    </row>
    <row r="19" spans="1:35" ht="30" customHeight="1">
      <c r="A19" s="183" t="s">
        <v>2</v>
      </c>
      <c r="B19" s="184"/>
      <c r="C19" s="55"/>
      <c r="D19" s="33" t="b">
        <v>0</v>
      </c>
      <c r="E19" s="27" t="s">
        <v>38</v>
      </c>
      <c r="F19" s="27"/>
      <c r="G19" s="27"/>
      <c r="H19" s="27"/>
      <c r="I19" s="27"/>
      <c r="J19" s="33" t="b">
        <v>0</v>
      </c>
      <c r="K19" s="27" t="s">
        <v>39</v>
      </c>
      <c r="L19" s="27"/>
      <c r="M19" s="27"/>
      <c r="N19" s="27"/>
      <c r="O19" s="27"/>
      <c r="P19" s="33" t="b">
        <v>0</v>
      </c>
      <c r="Q19" s="27" t="s">
        <v>40</v>
      </c>
      <c r="R19" s="27"/>
      <c r="S19" s="27"/>
      <c r="T19" s="27"/>
      <c r="U19" s="27"/>
      <c r="V19" s="33" t="b">
        <v>0</v>
      </c>
      <c r="W19" s="27" t="s">
        <v>41</v>
      </c>
      <c r="Y19" s="27"/>
      <c r="Z19" s="27"/>
      <c r="AA19" s="27"/>
      <c r="AB19" s="27"/>
      <c r="AC19" s="27"/>
      <c r="AD19" s="27"/>
      <c r="AE19" s="27"/>
      <c r="AF19" s="27"/>
      <c r="AG19" s="27"/>
      <c r="AH19" s="3"/>
      <c r="AI19" s="4"/>
    </row>
    <row r="20" spans="1:35" ht="30" customHeight="1">
      <c r="A20" s="183" t="s">
        <v>24</v>
      </c>
      <c r="B20" s="184"/>
      <c r="C20" s="55"/>
      <c r="D20" s="32" t="b">
        <v>0</v>
      </c>
      <c r="E20" s="27" t="s">
        <v>43</v>
      </c>
      <c r="F20" s="27"/>
      <c r="G20" s="27"/>
      <c r="H20" s="27"/>
      <c r="I20" s="27"/>
      <c r="J20" s="32" t="b">
        <v>0</v>
      </c>
      <c r="K20" s="27" t="s">
        <v>44</v>
      </c>
      <c r="L20" s="27"/>
      <c r="M20" s="27"/>
      <c r="N20" s="27"/>
      <c r="O20" s="27"/>
      <c r="P20" s="27"/>
      <c r="Q20" s="27"/>
      <c r="R20" s="27"/>
      <c r="S20" s="27"/>
      <c r="T20" s="27"/>
      <c r="U20" s="27"/>
      <c r="V20" s="27"/>
      <c r="W20" s="27"/>
      <c r="X20" s="27"/>
      <c r="Y20" s="27"/>
      <c r="Z20" s="27"/>
      <c r="AA20" s="27"/>
      <c r="AB20" s="27"/>
      <c r="AC20" s="27"/>
      <c r="AD20" s="27"/>
      <c r="AE20" s="27"/>
      <c r="AF20" s="27"/>
      <c r="AG20" s="27"/>
      <c r="AH20" s="3"/>
    </row>
    <row r="21" spans="1:35" ht="30.75" customHeight="1">
      <c r="A21" s="185" t="s">
        <v>25</v>
      </c>
      <c r="B21" s="186"/>
      <c r="C21" s="57"/>
      <c r="D21" s="34" t="b">
        <v>0</v>
      </c>
      <c r="E21" s="13" t="s">
        <v>45</v>
      </c>
      <c r="F21" s="13"/>
      <c r="G21" s="13"/>
      <c r="H21" s="13"/>
      <c r="I21" s="13"/>
      <c r="L21" s="34" t="b">
        <v>0</v>
      </c>
      <c r="M21" s="13" t="s">
        <v>47</v>
      </c>
      <c r="N21" s="13"/>
      <c r="O21" s="13"/>
      <c r="P21" s="13"/>
      <c r="Q21" s="13"/>
      <c r="R21" s="13"/>
      <c r="S21" s="13"/>
      <c r="T21" s="13"/>
      <c r="U21" s="13"/>
      <c r="V21" s="13"/>
      <c r="W21" s="13"/>
      <c r="X21" s="13"/>
      <c r="Y21" s="13"/>
      <c r="Z21" s="13"/>
      <c r="AA21" s="13"/>
      <c r="AB21" s="13"/>
      <c r="AC21" s="13"/>
      <c r="AD21" s="13"/>
      <c r="AE21" s="13"/>
      <c r="AF21" s="13"/>
      <c r="AG21" s="14"/>
      <c r="AH21" s="8"/>
    </row>
    <row r="22" spans="1:35" ht="19.5" customHeight="1">
      <c r="A22" s="187"/>
      <c r="B22" s="188"/>
      <c r="C22" s="57"/>
      <c r="D22" s="189" t="s">
        <v>46</v>
      </c>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7"/>
      <c r="AI22" s="4"/>
    </row>
    <row r="23" spans="1:35" ht="35.1" customHeight="1">
      <c r="A23" s="190" t="s">
        <v>3</v>
      </c>
      <c r="B23" s="169"/>
      <c r="C23" s="180" t="s">
        <v>48</v>
      </c>
      <c r="D23" s="181"/>
      <c r="E23" s="182"/>
      <c r="F23" s="191"/>
      <c r="G23" s="192"/>
      <c r="H23" s="192"/>
      <c r="I23" s="192"/>
      <c r="J23" s="192"/>
      <c r="K23" s="192"/>
      <c r="L23" s="192"/>
      <c r="M23" s="192"/>
      <c r="N23" s="193"/>
      <c r="O23" s="180" t="s">
        <v>4</v>
      </c>
      <c r="P23" s="181"/>
      <c r="Q23" s="151"/>
      <c r="R23" s="152"/>
      <c r="S23" s="152"/>
      <c r="T23" s="153"/>
      <c r="U23" s="180" t="s">
        <v>5</v>
      </c>
      <c r="V23" s="181"/>
      <c r="W23" s="182"/>
      <c r="X23" s="191"/>
      <c r="Y23" s="192"/>
      <c r="Z23" s="192"/>
      <c r="AA23" s="192"/>
      <c r="AB23" s="192"/>
      <c r="AC23" s="192"/>
      <c r="AD23" s="192"/>
      <c r="AE23" s="192"/>
      <c r="AF23" s="192"/>
      <c r="AG23" s="192"/>
      <c r="AH23" s="193"/>
    </row>
    <row r="24" spans="1:35" ht="35.1" customHeight="1">
      <c r="A24" s="172"/>
      <c r="B24" s="173"/>
      <c r="C24" s="180" t="s">
        <v>49</v>
      </c>
      <c r="D24" s="181"/>
      <c r="E24" s="182"/>
      <c r="F24" s="194"/>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6"/>
    </row>
    <row r="25" spans="1:35" ht="30" customHeight="1">
      <c r="A25" s="166" t="s">
        <v>6</v>
      </c>
      <c r="B25" s="167"/>
      <c r="C25" s="55"/>
      <c r="D25" s="32" t="b">
        <v>0</v>
      </c>
      <c r="E25" s="27" t="s">
        <v>50</v>
      </c>
      <c r="F25" s="27"/>
      <c r="G25" s="27"/>
      <c r="H25" s="27"/>
      <c r="I25" s="27"/>
      <c r="L25" s="27"/>
      <c r="M25" s="27"/>
      <c r="N25" s="27"/>
      <c r="O25" s="27"/>
      <c r="P25" s="32" t="b">
        <v>0</v>
      </c>
      <c r="Q25" s="27" t="s">
        <v>51</v>
      </c>
      <c r="R25" s="27"/>
      <c r="S25" s="27"/>
      <c r="T25" s="27"/>
      <c r="U25" s="27"/>
      <c r="V25" s="27"/>
      <c r="W25" s="27"/>
      <c r="X25" s="27"/>
      <c r="Y25" s="27"/>
      <c r="Z25" s="27"/>
      <c r="AA25" s="27"/>
      <c r="AB25" s="27"/>
      <c r="AC25" s="27"/>
      <c r="AD25" s="27"/>
      <c r="AE25" s="27"/>
      <c r="AF25" s="27"/>
      <c r="AG25" s="27"/>
      <c r="AH25" s="3"/>
    </row>
    <row r="26" spans="1:35" ht="30" customHeight="1">
      <c r="A26" s="168" t="s">
        <v>7</v>
      </c>
      <c r="B26" s="169"/>
      <c r="C26" s="56"/>
      <c r="D26" s="34" t="b">
        <v>0</v>
      </c>
      <c r="E26" s="13" t="s">
        <v>52</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0"/>
      <c r="AH26" s="8"/>
      <c r="AI26" s="45"/>
    </row>
    <row r="27" spans="1:35" ht="30" customHeight="1">
      <c r="A27" s="170"/>
      <c r="B27" s="171"/>
      <c r="C27" s="57"/>
      <c r="D27" s="33" t="b">
        <v>0</v>
      </c>
      <c r="E27" s="26" t="s">
        <v>53</v>
      </c>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5"/>
    </row>
    <row r="28" spans="1:35" ht="5.0999999999999996" customHeight="1">
      <c r="A28" s="170"/>
      <c r="B28" s="171"/>
      <c r="C28" s="57"/>
      <c r="D28" s="10"/>
      <c r="E28" s="12"/>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5"/>
    </row>
    <row r="29" spans="1:35" ht="35.1" customHeight="1">
      <c r="A29" s="170"/>
      <c r="B29" s="171"/>
      <c r="C29" s="57"/>
      <c r="D29" s="174" t="s">
        <v>30</v>
      </c>
      <c r="E29" s="175"/>
      <c r="F29" s="176"/>
      <c r="G29" s="177"/>
      <c r="H29" s="178"/>
      <c r="I29" s="178"/>
      <c r="J29" s="178"/>
      <c r="K29" s="178"/>
      <c r="L29" s="178"/>
      <c r="M29" s="178"/>
      <c r="N29" s="178"/>
      <c r="O29" s="178"/>
      <c r="P29" s="178"/>
      <c r="Q29" s="179"/>
      <c r="R29" s="180" t="s">
        <v>19</v>
      </c>
      <c r="S29" s="181"/>
      <c r="T29" s="182"/>
      <c r="U29" s="147"/>
      <c r="V29" s="147"/>
      <c r="W29" s="147"/>
      <c r="X29" s="147"/>
      <c r="Y29" s="147"/>
      <c r="Z29" s="147"/>
      <c r="AA29" s="147"/>
      <c r="AB29" s="147"/>
      <c r="AC29" s="147"/>
      <c r="AD29" s="147"/>
      <c r="AE29" s="147"/>
      <c r="AF29" s="147"/>
      <c r="AG29" s="147"/>
      <c r="AH29" s="5"/>
    </row>
    <row r="30" spans="1:35" ht="35.1" customHeight="1">
      <c r="A30" s="170"/>
      <c r="B30" s="171"/>
      <c r="C30" s="57"/>
      <c r="D30" s="148" t="s">
        <v>18</v>
      </c>
      <c r="E30" s="149"/>
      <c r="F30" s="150"/>
      <c r="G30" s="154"/>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6"/>
      <c r="AH30" s="5"/>
    </row>
    <row r="31" spans="1:35" ht="5.0999999999999996" customHeight="1">
      <c r="A31" s="172"/>
      <c r="B31" s="173"/>
      <c r="C31" s="54"/>
      <c r="D31" s="9"/>
      <c r="E31" s="9"/>
      <c r="F31" s="9"/>
      <c r="G31" s="9"/>
      <c r="H31" s="9"/>
      <c r="I31" s="9"/>
      <c r="J31" s="9"/>
      <c r="K31" s="9"/>
      <c r="L31" s="9"/>
      <c r="M31" s="9"/>
      <c r="N31" s="9"/>
      <c r="O31" s="9"/>
      <c r="P31" s="9"/>
      <c r="Q31" s="9"/>
      <c r="R31" s="9"/>
      <c r="S31" s="9"/>
      <c r="T31" s="9"/>
      <c r="U31" s="157"/>
      <c r="V31" s="157"/>
      <c r="W31" s="53"/>
      <c r="X31" s="53"/>
      <c r="Y31" s="53"/>
      <c r="Z31" s="53"/>
      <c r="AA31" s="53"/>
      <c r="AB31" s="53"/>
      <c r="AC31" s="53"/>
      <c r="AD31" s="53"/>
      <c r="AE31" s="9"/>
      <c r="AF31" s="9"/>
      <c r="AG31" s="9"/>
      <c r="AH31" s="7"/>
    </row>
    <row r="32" spans="1:35" ht="6.75" customHeight="1">
      <c r="C32" s="2"/>
      <c r="AG32" s="2"/>
      <c r="AH32" s="4"/>
      <c r="AI32" s="4"/>
    </row>
    <row r="33" spans="1:34" ht="30" customHeight="1">
      <c r="A33" s="158" t="s">
        <v>28</v>
      </c>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6"/>
    </row>
    <row r="34" spans="1:34" ht="18.75" customHeight="1">
      <c r="A34" s="159" t="s">
        <v>34</v>
      </c>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3"/>
    </row>
    <row r="35" spans="1:34" ht="35.1" customHeight="1">
      <c r="A35" s="161" t="s">
        <v>16</v>
      </c>
      <c r="B35" s="162"/>
      <c r="C35" s="151"/>
      <c r="D35" s="152"/>
      <c r="E35" s="152"/>
      <c r="F35" s="152"/>
      <c r="G35" s="152"/>
      <c r="H35" s="152"/>
      <c r="I35" s="152"/>
      <c r="J35" s="152"/>
      <c r="K35" s="152"/>
      <c r="L35" s="153"/>
      <c r="M35" s="161" t="s">
        <v>18</v>
      </c>
      <c r="N35" s="163"/>
      <c r="O35" s="163"/>
      <c r="P35" s="162"/>
      <c r="Q35" s="151"/>
      <c r="R35" s="152"/>
      <c r="S35" s="152"/>
      <c r="T35" s="152"/>
      <c r="U35" s="152"/>
      <c r="V35" s="152"/>
      <c r="W35" s="152"/>
      <c r="X35" s="152"/>
      <c r="Y35" s="152"/>
      <c r="Z35" s="152"/>
      <c r="AA35" s="152"/>
      <c r="AB35" s="152"/>
      <c r="AC35" s="152"/>
      <c r="AD35" s="152"/>
      <c r="AE35" s="152"/>
      <c r="AF35" s="152"/>
      <c r="AG35" s="152"/>
      <c r="AH35" s="153"/>
    </row>
    <row r="36" spans="1:34" ht="35.1" customHeight="1">
      <c r="A36" s="164" t="s">
        <v>17</v>
      </c>
      <c r="B36" s="165"/>
      <c r="C36" s="151"/>
      <c r="D36" s="152"/>
      <c r="E36" s="152"/>
      <c r="F36" s="152"/>
      <c r="G36" s="152"/>
      <c r="H36" s="152"/>
      <c r="I36" s="152"/>
      <c r="J36" s="152"/>
      <c r="K36" s="152"/>
      <c r="L36" s="153"/>
      <c r="M36" s="161" t="s">
        <v>21</v>
      </c>
      <c r="N36" s="163"/>
      <c r="O36" s="163"/>
      <c r="P36" s="162"/>
      <c r="Q36" s="151"/>
      <c r="R36" s="152"/>
      <c r="S36" s="152"/>
      <c r="T36" s="153"/>
      <c r="U36" s="161" t="s">
        <v>19</v>
      </c>
      <c r="V36" s="163"/>
      <c r="W36" s="162"/>
      <c r="X36" s="151"/>
      <c r="Y36" s="152"/>
      <c r="Z36" s="152"/>
      <c r="AA36" s="152"/>
      <c r="AB36" s="152"/>
      <c r="AC36" s="152"/>
      <c r="AD36" s="152"/>
      <c r="AE36" s="152"/>
      <c r="AF36" s="152"/>
      <c r="AG36" s="152"/>
      <c r="AH36" s="153"/>
    </row>
    <row r="37" spans="1:34" ht="10.5" customHeight="1">
      <c r="A37" s="23"/>
      <c r="B37" s="23"/>
      <c r="C37" s="23"/>
      <c r="D37" s="23"/>
      <c r="E37" s="23"/>
      <c r="F37" s="23"/>
      <c r="G37" s="23"/>
      <c r="H37" s="23"/>
      <c r="I37" s="23"/>
      <c r="J37" s="23"/>
      <c r="K37" s="23"/>
      <c r="L37" s="23"/>
      <c r="M37" s="23"/>
      <c r="N37" s="23"/>
      <c r="O37" s="23"/>
      <c r="P37" s="23"/>
      <c r="Q37" s="23"/>
      <c r="R37" s="2"/>
      <c r="S37" s="2"/>
      <c r="T37" s="2"/>
      <c r="U37" s="23"/>
      <c r="V37" s="23"/>
      <c r="W37" s="23"/>
      <c r="X37" s="23"/>
      <c r="Y37" s="23"/>
      <c r="Z37" s="23"/>
      <c r="AA37" s="23"/>
      <c r="AB37" s="23"/>
      <c r="AC37" s="23"/>
      <c r="AD37" s="23"/>
      <c r="AE37" s="23"/>
      <c r="AF37" s="23"/>
      <c r="AG37" s="23"/>
      <c r="AH37" s="2"/>
    </row>
    <row r="38" spans="1:34" ht="18" customHeight="1" thickBot="1">
      <c r="A38" s="142" t="s">
        <v>20</v>
      </c>
      <c r="B38" s="142"/>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4"/>
    </row>
    <row r="39" spans="1:34" ht="132.75" customHeight="1" thickTop="1" thickBot="1">
      <c r="A39" s="143" t="s">
        <v>37</v>
      </c>
      <c r="B39" s="144"/>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5"/>
    </row>
    <row r="40" spans="1:34" ht="10.5" customHeight="1" thickTop="1">
      <c r="A40" s="58"/>
      <c r="B40" s="146"/>
      <c r="C40" s="146"/>
      <c r="D40" s="146"/>
      <c r="E40" s="146"/>
      <c r="F40" s="146"/>
      <c r="G40" s="58"/>
      <c r="H40" s="58"/>
      <c r="I40" s="58"/>
      <c r="J40" s="58"/>
      <c r="K40" s="58"/>
      <c r="L40" s="58"/>
      <c r="M40" s="58"/>
      <c r="N40" s="58"/>
      <c r="O40" s="58"/>
      <c r="P40" s="146"/>
      <c r="Q40" s="146"/>
      <c r="R40" s="146"/>
      <c r="S40" s="146"/>
      <c r="T40" s="146"/>
      <c r="U40" s="146"/>
      <c r="V40" s="146"/>
      <c r="W40" s="146"/>
      <c r="X40" s="146"/>
      <c r="Y40" s="146"/>
      <c r="Z40" s="146"/>
      <c r="AA40" s="146"/>
      <c r="AB40" s="146"/>
      <c r="AC40" s="146"/>
      <c r="AD40" s="146"/>
      <c r="AE40" s="146"/>
      <c r="AF40" s="146"/>
      <c r="AG40" s="146"/>
      <c r="AH40" s="4"/>
    </row>
    <row r="41" spans="1:34" s="22" customFormat="1" ht="45" customHeight="1">
      <c r="A41" s="138" t="s">
        <v>71</v>
      </c>
      <c r="B41" s="138"/>
      <c r="C41" s="137" t="s">
        <v>14</v>
      </c>
      <c r="D41" s="137"/>
      <c r="E41" s="137"/>
      <c r="F41" s="137"/>
      <c r="G41" s="136"/>
      <c r="H41" s="136"/>
      <c r="I41" s="136"/>
      <c r="J41" s="136"/>
      <c r="K41" s="136"/>
      <c r="L41" s="139" t="s">
        <v>15</v>
      </c>
      <c r="M41" s="140"/>
      <c r="N41" s="141"/>
      <c r="O41" s="136"/>
      <c r="P41" s="136"/>
      <c r="Q41" s="136"/>
      <c r="R41" s="136"/>
      <c r="S41" s="136"/>
      <c r="T41" s="136"/>
      <c r="U41" s="136" t="s">
        <v>72</v>
      </c>
      <c r="V41" s="136"/>
      <c r="W41" s="136"/>
      <c r="X41" s="135" t="s">
        <v>13</v>
      </c>
      <c r="Y41" s="135"/>
      <c r="Z41" s="135"/>
      <c r="AA41" s="135"/>
      <c r="AB41" s="135"/>
      <c r="AC41" s="135"/>
      <c r="AD41" s="135"/>
      <c r="AE41" s="135"/>
      <c r="AF41" s="135"/>
      <c r="AG41" s="135"/>
    </row>
    <row r="42" spans="1:34" s="22" customFormat="1" ht="45" customHeight="1">
      <c r="A42" s="59"/>
      <c r="B42" s="59"/>
      <c r="C42" s="60"/>
      <c r="D42" s="60"/>
      <c r="E42" s="60"/>
      <c r="F42" s="60"/>
      <c r="G42" s="58"/>
      <c r="H42" s="58"/>
      <c r="I42" s="58"/>
      <c r="J42" s="58"/>
      <c r="K42" s="58"/>
      <c r="L42" s="60"/>
      <c r="M42" s="60"/>
      <c r="N42" s="60"/>
      <c r="O42" s="58"/>
      <c r="P42" s="58"/>
      <c r="Q42" s="58"/>
      <c r="R42" s="58"/>
      <c r="S42" s="58"/>
      <c r="T42" s="58"/>
      <c r="U42" s="58"/>
      <c r="V42" s="58"/>
      <c r="W42" s="58"/>
      <c r="X42" s="61"/>
      <c r="Y42" s="61"/>
      <c r="Z42" s="61"/>
      <c r="AA42" s="61"/>
      <c r="AB42" s="61"/>
      <c r="AC42" s="61"/>
      <c r="AD42" s="61"/>
      <c r="AE42" s="61"/>
      <c r="AF42" s="61"/>
      <c r="AG42" s="61"/>
    </row>
    <row r="43" spans="1:34" s="46" customFormat="1" ht="15" customHeight="1">
      <c r="N43" s="133" t="s">
        <v>60</v>
      </c>
      <c r="O43" s="134" t="str">
        <f>IF(SUM(S46:S55)=0,"全項目OK",IF(S46&lt;&gt;0,D46,"")&amp;IF(S47&lt;&gt;0,D47,"")&amp;IF(S48&lt;&gt;0,D48,"")&amp;IF(S49&lt;&gt;0,D49,"")&amp;IF(S50&lt;&gt;0,D50,"")&amp;IF(S51&lt;&gt;0,D51,"")&amp;IF(S52&lt;&gt;0,D52,"")&amp;IF(S53&lt;&gt;0,D53,"")&amp;IF(S54&lt;&gt;0,D54,"")&amp;IF(S55&lt;&gt;0,D55,""))</f>
        <v>申請日欄、おむつ使用者欄、受給希望欄、要介護認定結果欄、現在の状況欄、本人の状況欄、主に介助…欄、生活保護法…欄、配達希望先欄、※おむつ代は入院等で指定おむつがある場合のみ選択可、</v>
      </c>
      <c r="P43" s="134"/>
      <c r="Q43" s="134"/>
      <c r="R43" s="134"/>
      <c r="S43" s="134"/>
      <c r="T43" s="134"/>
      <c r="U43" s="134"/>
      <c r="V43" s="134"/>
      <c r="W43" s="134"/>
      <c r="X43" s="134"/>
      <c r="Y43" s="134"/>
      <c r="Z43" s="134"/>
      <c r="AA43" s="134"/>
      <c r="AB43" s="134"/>
      <c r="AC43" s="134"/>
      <c r="AD43" s="134"/>
      <c r="AE43" s="134"/>
      <c r="AF43" s="134"/>
      <c r="AG43" s="134"/>
      <c r="AH43" s="134"/>
    </row>
    <row r="44" spans="1:34">
      <c r="AD44" s="4"/>
    </row>
    <row r="45" spans="1:34" s="46" customFormat="1">
      <c r="U45" s="47" t="s">
        <v>63</v>
      </c>
      <c r="AD45" s="48"/>
    </row>
    <row r="46" spans="1:34" s="46" customFormat="1">
      <c r="D46" s="46" t="s">
        <v>85</v>
      </c>
      <c r="R46" s="46" t="str">
        <f>IF(AND(W8&lt;&gt;"",AB8&lt;&gt;"",AE8&lt;&gt;""),"○","×")</f>
        <v>×</v>
      </c>
      <c r="S46" s="46">
        <f>IF(R46="○",0,COUNTIF(R$46:R46,"×"))</f>
        <v>1</v>
      </c>
      <c r="T46" s="49"/>
      <c r="U46" s="50" t="s">
        <v>64</v>
      </c>
    </row>
    <row r="47" spans="1:34" s="46" customFormat="1">
      <c r="D47" s="46" t="s">
        <v>86</v>
      </c>
      <c r="R47" s="46" t="str">
        <f>IF(AND(F13&lt;&gt;"",D14&lt;&gt;"",X14&lt;&gt;"",AB14&lt;&gt;"",AE14&lt;&gt;"",D16&lt;&gt;"",X16&lt;&gt;""),"○","×")</f>
        <v>×</v>
      </c>
      <c r="S47" s="46">
        <f>IF(R47="○",0,COUNTIF(R$46:R47,"×"))</f>
        <v>2</v>
      </c>
      <c r="T47" s="49"/>
      <c r="U47" s="50" t="s">
        <v>64</v>
      </c>
      <c r="AH47" s="48"/>
    </row>
    <row r="48" spans="1:34" s="46" customFormat="1">
      <c r="D48" s="46" t="s">
        <v>87</v>
      </c>
      <c r="R48" s="46" t="str">
        <f>IF(_xlfn.XOR(D18=TRUE,J18=TRUE),"○","×")</f>
        <v>×</v>
      </c>
      <c r="S48" s="46">
        <f>IF(R48="○",0,COUNTIF(R$46:R48,"×"))</f>
        <v>3</v>
      </c>
      <c r="T48" s="49"/>
      <c r="U48" s="50" t="s">
        <v>65</v>
      </c>
      <c r="AH48" s="48"/>
    </row>
    <row r="49" spans="4:34" s="46" customFormat="1">
      <c r="D49" s="46" t="s">
        <v>88</v>
      </c>
      <c r="R49" s="46" t="str">
        <f>IF(AND(D19=TRUE,J19=FALSE,P19=FALSE,V19=FALSE),"○",IF(AND(D19=FALSE,J19=TRUE,P19=FALSE,V19=FALSE),"○",IF(AND(D19=FALSE,J19=FALSE,P19=TRUE,V19=FALSE),"○",IF(AND(D19=FALSE,J19=FALSE,P19=FALSE,V19=TRUE),"○","×"))))</f>
        <v>×</v>
      </c>
      <c r="S49" s="46">
        <f>IF(R49="○",0,COUNTIF(R$46:R49,"×"))</f>
        <v>4</v>
      </c>
      <c r="T49" s="49"/>
      <c r="U49" s="50" t="s">
        <v>66</v>
      </c>
      <c r="AH49" s="48"/>
    </row>
    <row r="50" spans="4:34" s="46" customFormat="1">
      <c r="D50" s="46" t="s">
        <v>89</v>
      </c>
      <c r="R50" s="46" t="str">
        <f>IF(_xlfn.XOR(D20=TRUE,J20=TRUE),"○","×")</f>
        <v>×</v>
      </c>
      <c r="S50" s="46">
        <f>IF(R50="○",0,COUNTIF(R$46:R50,"×"))</f>
        <v>5</v>
      </c>
      <c r="T50" s="49"/>
      <c r="U50" s="50" t="s">
        <v>65</v>
      </c>
      <c r="AH50" s="48"/>
    </row>
    <row r="51" spans="4:34" s="46" customFormat="1">
      <c r="D51" s="46" t="s">
        <v>90</v>
      </c>
      <c r="R51" s="46" t="str">
        <f>IF(NOT(AND(D21=FALSE,L21=FALSE)),"○","×")</f>
        <v>×</v>
      </c>
      <c r="S51" s="46">
        <f>IF(R51="○",0,COUNTIF(R$46:R51,"×"))</f>
        <v>6</v>
      </c>
      <c r="T51" s="49"/>
      <c r="U51" s="50" t="s">
        <v>67</v>
      </c>
      <c r="AH51" s="48"/>
    </row>
    <row r="52" spans="4:34" s="46" customFormat="1">
      <c r="D52" s="51" t="s">
        <v>91</v>
      </c>
      <c r="R52" s="46" t="str">
        <f>IF(AND(F23&lt;&gt;""),"○","×")</f>
        <v>×</v>
      </c>
      <c r="S52" s="46">
        <f>IF(R52="○",0,COUNTIF(R$46:R52,"×"))</f>
        <v>7</v>
      </c>
      <c r="T52" s="49"/>
      <c r="U52" s="50" t="s">
        <v>70</v>
      </c>
      <c r="AH52" s="48"/>
    </row>
    <row r="53" spans="4:34" s="46" customFormat="1">
      <c r="D53" s="46" t="s">
        <v>92</v>
      </c>
      <c r="R53" s="46" t="str">
        <f>IF(_xlfn.XOR(D25=TRUE,P25=TRUE),"○","×")</f>
        <v>×</v>
      </c>
      <c r="S53" s="46">
        <f>IF(R53="○",0,COUNTIF(R$46:R53,"×"))</f>
        <v>8</v>
      </c>
      <c r="T53" s="49"/>
      <c r="U53" s="50" t="s">
        <v>65</v>
      </c>
      <c r="AH53" s="48"/>
    </row>
    <row r="54" spans="4:34" s="46" customFormat="1">
      <c r="D54" s="46" t="s">
        <v>93</v>
      </c>
      <c r="R54" s="46" t="str">
        <f>IF(AND(D18=TRUE,D26=TRUE,D27=FALSE,G29="",U29="",G30=""),"○",IF(AND(D18=TRUE,D26=FALSE,D27=TRUE,G29&lt;&gt;"",U29&lt;&gt;"",G30&lt;&gt;""),"○",IF(AND(J18=TRUE,D26=FALSE,D27=FALSE,G29="",U29="",G30=""),"○","×")))</f>
        <v>×</v>
      </c>
      <c r="S54" s="46">
        <f>IF(R54="○",0,COUNTIF(R$46:R54,"×"))</f>
        <v>9</v>
      </c>
      <c r="T54" s="49"/>
      <c r="U54" s="52" t="s">
        <v>68</v>
      </c>
      <c r="AH54" s="48"/>
    </row>
    <row r="55" spans="4:34" s="46" customFormat="1">
      <c r="D55" s="49" t="s">
        <v>94</v>
      </c>
      <c r="R55" s="46" t="str">
        <f>IF(OR(D18=TRUE,AND(J18=TRUE,J20=TRUE)),"○","×")</f>
        <v>×</v>
      </c>
      <c r="S55" s="46">
        <f>IF(R55="○",0,COUNTIF(R$46:R55,"×"))</f>
        <v>10</v>
      </c>
      <c r="T55" s="49"/>
      <c r="U55" s="50" t="s">
        <v>69</v>
      </c>
      <c r="AH55" s="48"/>
    </row>
    <row r="56" spans="4:34">
      <c r="U56" s="44"/>
      <c r="AH56" s="4"/>
    </row>
    <row r="57" spans="4:34">
      <c r="AH57" s="4"/>
    </row>
    <row r="58" spans="4:34">
      <c r="AH58" s="4"/>
    </row>
    <row r="59" spans="4:34">
      <c r="AH59" s="4"/>
    </row>
    <row r="60" spans="4:34">
      <c r="AH60" s="4"/>
    </row>
    <row r="61" spans="4:34">
      <c r="AH61" s="4"/>
    </row>
    <row r="62" spans="4:34">
      <c r="AH62" s="4"/>
    </row>
    <row r="63" spans="4:34">
      <c r="AH63" s="4"/>
    </row>
    <row r="64" spans="4:34">
      <c r="AH64" s="4"/>
    </row>
    <row r="65" spans="34:34">
      <c r="AH65" s="4"/>
    </row>
    <row r="66" spans="34:34">
      <c r="AH66" s="4"/>
    </row>
    <row r="67" spans="34:34">
      <c r="AH67" s="4"/>
    </row>
  </sheetData>
  <sheetProtection password="CA7C" sheet="1" objects="1" scenarios="1" selectLockedCells="1"/>
  <protectedRanges>
    <protectedRange sqref="W8 AB8 AE8 F13 D14 X14 AB14 AE14 D16 X16 D18:D21 J18:J20 P19 V19 L21 F23 Q23 X23 F24 D25:D27 P25 G29 U29 G30 C35 Q35 C36 Q36 X36" name="申請書"/>
  </protectedRanges>
  <mergeCells count="78">
    <mergeCell ref="A12:AH12"/>
    <mergeCell ref="V3:AH3"/>
    <mergeCell ref="A7:AH7"/>
    <mergeCell ref="W8:Z8"/>
    <mergeCell ref="AB8:AC8"/>
    <mergeCell ref="AE8:AF8"/>
    <mergeCell ref="F13:T13"/>
    <mergeCell ref="U13:W13"/>
    <mergeCell ref="X13:AH13"/>
    <mergeCell ref="B14:C14"/>
    <mergeCell ref="D14:T14"/>
    <mergeCell ref="U14:W15"/>
    <mergeCell ref="X14:Z15"/>
    <mergeCell ref="A18:B18"/>
    <mergeCell ref="AA14:AA15"/>
    <mergeCell ref="AB14:AC15"/>
    <mergeCell ref="AD14:AD15"/>
    <mergeCell ref="AE14:AF15"/>
    <mergeCell ref="B16:C16"/>
    <mergeCell ref="D16:T16"/>
    <mergeCell ref="U16:W16"/>
    <mergeCell ref="X16:AD16"/>
    <mergeCell ref="AE16:AG16"/>
    <mergeCell ref="AG14:AG15"/>
    <mergeCell ref="B15:C15"/>
    <mergeCell ref="D15:T15"/>
    <mergeCell ref="A13:A16"/>
    <mergeCell ref="B13:C13"/>
    <mergeCell ref="D13:E13"/>
    <mergeCell ref="A19:B19"/>
    <mergeCell ref="A20:B20"/>
    <mergeCell ref="A21:B22"/>
    <mergeCell ref="D22:AG22"/>
    <mergeCell ref="A23:B24"/>
    <mergeCell ref="C23:E23"/>
    <mergeCell ref="F23:N23"/>
    <mergeCell ref="O23:P23"/>
    <mergeCell ref="Q23:T23"/>
    <mergeCell ref="U23:W23"/>
    <mergeCell ref="X23:AH23"/>
    <mergeCell ref="C24:E24"/>
    <mergeCell ref="F24:AH24"/>
    <mergeCell ref="A25:B25"/>
    <mergeCell ref="A26:B31"/>
    <mergeCell ref="D29:F29"/>
    <mergeCell ref="G29:Q29"/>
    <mergeCell ref="R29:T29"/>
    <mergeCell ref="U29:AG29"/>
    <mergeCell ref="D30:F30"/>
    <mergeCell ref="X36:AH36"/>
    <mergeCell ref="G30:AG30"/>
    <mergeCell ref="U31:V31"/>
    <mergeCell ref="A33:AG33"/>
    <mergeCell ref="A34:AG34"/>
    <mergeCell ref="A35:B35"/>
    <mergeCell ref="C35:L35"/>
    <mergeCell ref="M35:P35"/>
    <mergeCell ref="Q35:AH35"/>
    <mergeCell ref="A36:B36"/>
    <mergeCell ref="C36:L36"/>
    <mergeCell ref="M36:P36"/>
    <mergeCell ref="Q36:T36"/>
    <mergeCell ref="U36:W36"/>
    <mergeCell ref="A38:AG38"/>
    <mergeCell ref="A39:AH39"/>
    <mergeCell ref="B40:D40"/>
    <mergeCell ref="E40:F40"/>
    <mergeCell ref="P40:Q40"/>
    <mergeCell ref="R40:U40"/>
    <mergeCell ref="V40:AG40"/>
    <mergeCell ref="O43:AH43"/>
    <mergeCell ref="X41:AG41"/>
    <mergeCell ref="U41:W41"/>
    <mergeCell ref="C41:F41"/>
    <mergeCell ref="A41:B41"/>
    <mergeCell ref="G41:K41"/>
    <mergeCell ref="O41:T41"/>
    <mergeCell ref="L41:N41"/>
  </mergeCells>
  <phoneticPr fontId="3"/>
  <pageMargins left="0.51181102362204722" right="0.51181102362204722" top="0.55118110236220474" bottom="0.19685039370078741" header="0.31496062992125984" footer="0.31496062992125984"/>
  <pageSetup paperSize="9" scale="77" orientation="portrait" r:id="rId1"/>
  <headerFooter differentOddEven="1"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3</xdr:col>
                    <xdr:colOff>9525</xdr:colOff>
                    <xdr:row>18</xdr:row>
                    <xdr:rowOff>66675</xdr:rowOff>
                  </from>
                  <to>
                    <xdr:col>3</xdr:col>
                    <xdr:colOff>219075</xdr:colOff>
                    <xdr:row>19</xdr:row>
                    <xdr:rowOff>0</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9</xdr:col>
                    <xdr:colOff>9525</xdr:colOff>
                    <xdr:row>18</xdr:row>
                    <xdr:rowOff>66675</xdr:rowOff>
                  </from>
                  <to>
                    <xdr:col>9</xdr:col>
                    <xdr:colOff>219075</xdr:colOff>
                    <xdr:row>19</xdr:row>
                    <xdr:rowOff>0</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15</xdr:col>
                    <xdr:colOff>9525</xdr:colOff>
                    <xdr:row>18</xdr:row>
                    <xdr:rowOff>66675</xdr:rowOff>
                  </from>
                  <to>
                    <xdr:col>15</xdr:col>
                    <xdr:colOff>219075</xdr:colOff>
                    <xdr:row>19</xdr:row>
                    <xdr:rowOff>0</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21</xdr:col>
                    <xdr:colOff>9525</xdr:colOff>
                    <xdr:row>18</xdr:row>
                    <xdr:rowOff>66675</xdr:rowOff>
                  </from>
                  <to>
                    <xdr:col>22</xdr:col>
                    <xdr:colOff>0</xdr:colOff>
                    <xdr:row>19</xdr:row>
                    <xdr:rowOff>0</xdr:rowOff>
                  </to>
                </anchor>
              </controlPr>
            </control>
          </mc:Choice>
        </mc:AlternateContent>
        <mc:AlternateContent xmlns:mc="http://schemas.openxmlformats.org/markup-compatibility/2006">
          <mc:Choice Requires="x14">
            <control shapeId="2053" r:id="rId8" name="Check Box 5">
              <controlPr locked="0" defaultSize="0" autoFill="0" autoLine="0" autoPict="0">
                <anchor moveWithCells="1">
                  <from>
                    <xdr:col>3</xdr:col>
                    <xdr:colOff>9525</xdr:colOff>
                    <xdr:row>17</xdr:row>
                    <xdr:rowOff>66675</xdr:rowOff>
                  </from>
                  <to>
                    <xdr:col>3</xdr:col>
                    <xdr:colOff>219075</xdr:colOff>
                    <xdr:row>17</xdr:row>
                    <xdr:rowOff>342900</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9</xdr:col>
                    <xdr:colOff>9525</xdr:colOff>
                    <xdr:row>17</xdr:row>
                    <xdr:rowOff>66675</xdr:rowOff>
                  </from>
                  <to>
                    <xdr:col>9</xdr:col>
                    <xdr:colOff>219075</xdr:colOff>
                    <xdr:row>17</xdr:row>
                    <xdr:rowOff>342900</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from>
                    <xdr:col>3</xdr:col>
                    <xdr:colOff>9525</xdr:colOff>
                    <xdr:row>19</xdr:row>
                    <xdr:rowOff>66675</xdr:rowOff>
                  </from>
                  <to>
                    <xdr:col>3</xdr:col>
                    <xdr:colOff>219075</xdr:colOff>
                    <xdr:row>19</xdr:row>
                    <xdr:rowOff>342900</xdr:rowOff>
                  </to>
                </anchor>
              </controlPr>
            </control>
          </mc:Choice>
        </mc:AlternateContent>
        <mc:AlternateContent xmlns:mc="http://schemas.openxmlformats.org/markup-compatibility/2006">
          <mc:Choice Requires="x14">
            <control shapeId="2056" r:id="rId11" name="Check Box 8">
              <controlPr locked="0" defaultSize="0" autoFill="0" autoLine="0" autoPict="0">
                <anchor moveWithCells="1">
                  <from>
                    <xdr:col>9</xdr:col>
                    <xdr:colOff>9525</xdr:colOff>
                    <xdr:row>19</xdr:row>
                    <xdr:rowOff>66675</xdr:rowOff>
                  </from>
                  <to>
                    <xdr:col>9</xdr:col>
                    <xdr:colOff>219075</xdr:colOff>
                    <xdr:row>19</xdr:row>
                    <xdr:rowOff>342900</xdr:rowOff>
                  </to>
                </anchor>
              </controlPr>
            </control>
          </mc:Choice>
        </mc:AlternateContent>
        <mc:AlternateContent xmlns:mc="http://schemas.openxmlformats.org/markup-compatibility/2006">
          <mc:Choice Requires="x14">
            <control shapeId="2057" r:id="rId12" name="Check Box 9">
              <controlPr locked="0" defaultSize="0" autoFill="0" autoLine="0" autoPict="0">
                <anchor moveWithCells="1">
                  <from>
                    <xdr:col>3</xdr:col>
                    <xdr:colOff>9525</xdr:colOff>
                    <xdr:row>20</xdr:row>
                    <xdr:rowOff>66675</xdr:rowOff>
                  </from>
                  <to>
                    <xdr:col>4</xdr:col>
                    <xdr:colOff>0</xdr:colOff>
                    <xdr:row>20</xdr:row>
                    <xdr:rowOff>342900</xdr:rowOff>
                  </to>
                </anchor>
              </controlPr>
            </control>
          </mc:Choice>
        </mc:AlternateContent>
        <mc:AlternateContent xmlns:mc="http://schemas.openxmlformats.org/markup-compatibility/2006">
          <mc:Choice Requires="x14">
            <control shapeId="2058" r:id="rId13" name="Check Box 10">
              <controlPr locked="0" defaultSize="0" autoFill="0" autoLine="0" autoPict="0">
                <anchor moveWithCells="1">
                  <from>
                    <xdr:col>11</xdr:col>
                    <xdr:colOff>9525</xdr:colOff>
                    <xdr:row>20</xdr:row>
                    <xdr:rowOff>66675</xdr:rowOff>
                  </from>
                  <to>
                    <xdr:col>12</xdr:col>
                    <xdr:colOff>0</xdr:colOff>
                    <xdr:row>20</xdr:row>
                    <xdr:rowOff>342900</xdr:rowOff>
                  </to>
                </anchor>
              </controlPr>
            </control>
          </mc:Choice>
        </mc:AlternateContent>
        <mc:AlternateContent xmlns:mc="http://schemas.openxmlformats.org/markup-compatibility/2006">
          <mc:Choice Requires="x14">
            <control shapeId="2059" r:id="rId14" name="Check Box 11">
              <controlPr locked="0" defaultSize="0" autoFill="0" autoLine="0" autoPict="0">
                <anchor moveWithCells="1">
                  <from>
                    <xdr:col>3</xdr:col>
                    <xdr:colOff>9525</xdr:colOff>
                    <xdr:row>24</xdr:row>
                    <xdr:rowOff>66675</xdr:rowOff>
                  </from>
                  <to>
                    <xdr:col>3</xdr:col>
                    <xdr:colOff>219075</xdr:colOff>
                    <xdr:row>24</xdr:row>
                    <xdr:rowOff>342900</xdr:rowOff>
                  </to>
                </anchor>
              </controlPr>
            </control>
          </mc:Choice>
        </mc:AlternateContent>
        <mc:AlternateContent xmlns:mc="http://schemas.openxmlformats.org/markup-compatibility/2006">
          <mc:Choice Requires="x14">
            <control shapeId="2060" r:id="rId15" name="Check Box 12">
              <controlPr locked="0" defaultSize="0" autoFill="0" autoLine="0" autoPict="0">
                <anchor moveWithCells="1">
                  <from>
                    <xdr:col>15</xdr:col>
                    <xdr:colOff>9525</xdr:colOff>
                    <xdr:row>24</xdr:row>
                    <xdr:rowOff>66675</xdr:rowOff>
                  </from>
                  <to>
                    <xdr:col>16</xdr:col>
                    <xdr:colOff>0</xdr:colOff>
                    <xdr:row>24</xdr:row>
                    <xdr:rowOff>342900</xdr:rowOff>
                  </to>
                </anchor>
              </controlPr>
            </control>
          </mc:Choice>
        </mc:AlternateContent>
        <mc:AlternateContent xmlns:mc="http://schemas.openxmlformats.org/markup-compatibility/2006">
          <mc:Choice Requires="x14">
            <control shapeId="2061" r:id="rId16" name="Check Box 13">
              <controlPr locked="0" defaultSize="0" autoFill="0" autoLine="0" autoPict="0">
                <anchor moveWithCells="1">
                  <from>
                    <xdr:col>3</xdr:col>
                    <xdr:colOff>9525</xdr:colOff>
                    <xdr:row>25</xdr:row>
                    <xdr:rowOff>66675</xdr:rowOff>
                  </from>
                  <to>
                    <xdr:col>3</xdr:col>
                    <xdr:colOff>219075</xdr:colOff>
                    <xdr:row>25</xdr:row>
                    <xdr:rowOff>342900</xdr:rowOff>
                  </to>
                </anchor>
              </controlPr>
            </control>
          </mc:Choice>
        </mc:AlternateContent>
        <mc:AlternateContent xmlns:mc="http://schemas.openxmlformats.org/markup-compatibility/2006">
          <mc:Choice Requires="x14">
            <control shapeId="2062" r:id="rId17" name="Check Box 14">
              <controlPr locked="0" defaultSize="0" autoFill="0" autoLine="0" autoPict="0">
                <anchor moveWithCells="1">
                  <from>
                    <xdr:col>3</xdr:col>
                    <xdr:colOff>9525</xdr:colOff>
                    <xdr:row>26</xdr:row>
                    <xdr:rowOff>66675</xdr:rowOff>
                  </from>
                  <to>
                    <xdr:col>3</xdr:col>
                    <xdr:colOff>219075</xdr:colOff>
                    <xdr:row>26</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N46"/>
  <sheetViews>
    <sheetView zoomScale="60" zoomScaleNormal="60" zoomScaleSheetLayoutView="85" zoomScalePageLayoutView="70" workbookViewId="0">
      <pane ySplit="3" topLeftCell="A4" activePane="bottomLeft" state="frozen"/>
      <selection pane="bottomLeft" activeCell="A21" sqref="A21:C21"/>
    </sheetView>
  </sheetViews>
  <sheetFormatPr defaultColWidth="3.875" defaultRowHeight="33" customHeight="1"/>
  <cols>
    <col min="1" max="35" width="4.125" style="65" customWidth="1"/>
    <col min="36" max="16384" width="3.875" style="65"/>
  </cols>
  <sheetData>
    <row r="1" spans="1:66" ht="7.5" customHeight="1" thickBot="1"/>
    <row r="2" spans="1:66" ht="33" customHeight="1" thickBot="1">
      <c r="B2" s="129"/>
      <c r="C2" s="132"/>
      <c r="D2" s="131" t="s">
        <v>260</v>
      </c>
      <c r="E2" s="130"/>
      <c r="I2" s="236"/>
      <c r="J2" s="237"/>
      <c r="K2" s="65" t="s">
        <v>261</v>
      </c>
      <c r="X2" s="66" t="s">
        <v>95</v>
      </c>
      <c r="Y2" s="305" t="str">
        <f>IFERROR(LEFT(L36,LEN(L36)-1),"")</f>
        <v>おむつ使用者住所、本人電話番号、配送先チェック、おむつ使用者氏名、注文者情報</v>
      </c>
      <c r="Z2" s="306"/>
      <c r="AA2" s="306"/>
      <c r="AB2" s="306"/>
      <c r="AC2" s="306"/>
      <c r="AD2" s="306"/>
      <c r="AE2" s="306"/>
      <c r="AF2" s="306"/>
      <c r="AG2" s="306"/>
      <c r="AH2" s="306"/>
      <c r="AI2" s="307"/>
    </row>
    <row r="3" spans="1:66" ht="7.5" customHeight="1"/>
    <row r="4" spans="1:66" ht="18.75">
      <c r="A4" s="308">
        <v>46112</v>
      </c>
      <c r="B4" s="308"/>
      <c r="C4" s="308"/>
      <c r="D4" s="308"/>
      <c r="K4" s="67"/>
      <c r="R4" s="68" t="s">
        <v>96</v>
      </c>
      <c r="AH4" s="69" t="s">
        <v>97</v>
      </c>
    </row>
    <row r="5" spans="1:66" ht="6" customHeight="1">
      <c r="K5" s="67"/>
      <c r="R5" s="68"/>
      <c r="AH5" s="70"/>
    </row>
    <row r="6" spans="1:66" ht="18.75">
      <c r="A6" s="309" t="str">
        <f ca="1">IF(TODAY()&gt;A4,"※この注文票は"&amp;TEXT(EDATE(A4,-3),"ggge年度")&amp;TEXT(A4,"(yyyy年m月d日まで)")&amp;"のものです。最新の注文票をご利用ください。","")</f>
        <v/>
      </c>
      <c r="B6" s="309"/>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row>
    <row r="7" spans="1:66" ht="3.75" customHeight="1" thickBot="1">
      <c r="K7" s="71"/>
    </row>
    <row r="8" spans="1:66" ht="18" thickTop="1">
      <c r="A8" s="310" t="s">
        <v>98</v>
      </c>
      <c r="B8" s="311"/>
      <c r="C8" s="311"/>
      <c r="D8" s="314" t="s">
        <v>99</v>
      </c>
      <c r="E8" s="311"/>
      <c r="F8" s="311"/>
      <c r="G8" s="311"/>
      <c r="H8" s="311"/>
      <c r="I8" s="315"/>
      <c r="J8" s="72" t="s">
        <v>100</v>
      </c>
      <c r="K8" s="354"/>
      <c r="L8" s="354"/>
      <c r="M8" s="354"/>
      <c r="N8" s="354"/>
      <c r="O8" s="354"/>
      <c r="P8" s="354"/>
      <c r="Q8" s="354"/>
      <c r="R8" s="354"/>
      <c r="S8" s="354"/>
      <c r="T8" s="354"/>
      <c r="U8" s="354"/>
      <c r="V8" s="354"/>
      <c r="W8" s="354"/>
      <c r="X8" s="355"/>
      <c r="Y8" s="317" t="s">
        <v>101</v>
      </c>
      <c r="Z8" s="318"/>
      <c r="AA8" s="319"/>
      <c r="AB8" s="323" t="str">
        <f>IF('（申請書）'!D16="","",'（申請書）'!D16)</f>
        <v/>
      </c>
      <c r="AC8" s="324"/>
      <c r="AD8" s="324"/>
      <c r="AE8" s="324"/>
      <c r="AF8" s="324"/>
      <c r="AG8" s="324"/>
      <c r="AH8" s="324"/>
      <c r="AI8" s="325"/>
    </row>
    <row r="9" spans="1:66" ht="52.5" customHeight="1">
      <c r="A9" s="290"/>
      <c r="B9" s="291"/>
      <c r="C9" s="291"/>
      <c r="D9" s="316"/>
      <c r="E9" s="291"/>
      <c r="F9" s="291"/>
      <c r="G9" s="291"/>
      <c r="H9" s="291"/>
      <c r="I9" s="292"/>
      <c r="J9" s="73" t="s">
        <v>102</v>
      </c>
      <c r="K9" s="74"/>
      <c r="L9" s="329" t="str">
        <f>IF('（申請書）'!F13="","",'（申請書）'!F13)</f>
        <v/>
      </c>
      <c r="M9" s="329"/>
      <c r="N9" s="329"/>
      <c r="O9" s="329"/>
      <c r="P9" s="329"/>
      <c r="Q9" s="329"/>
      <c r="R9" s="329"/>
      <c r="S9" s="329"/>
      <c r="T9" s="329"/>
      <c r="U9" s="329"/>
      <c r="V9" s="329"/>
      <c r="W9" s="329"/>
      <c r="X9" s="330"/>
      <c r="Y9" s="320"/>
      <c r="Z9" s="321"/>
      <c r="AA9" s="322"/>
      <c r="AB9" s="326"/>
      <c r="AC9" s="327"/>
      <c r="AD9" s="327"/>
      <c r="AE9" s="327"/>
      <c r="AF9" s="327"/>
      <c r="AG9" s="327"/>
      <c r="AH9" s="327"/>
      <c r="AI9" s="328"/>
      <c r="AT9" s="75"/>
      <c r="AU9" s="75"/>
      <c r="AV9" s="75"/>
      <c r="AW9" s="75"/>
      <c r="AX9" s="75"/>
      <c r="AY9" s="75"/>
      <c r="AZ9" s="75"/>
      <c r="BB9" s="76"/>
      <c r="BC9" s="76"/>
      <c r="BD9" s="76"/>
      <c r="BE9" s="76"/>
      <c r="BF9" s="76"/>
      <c r="BG9" s="76"/>
      <c r="BH9" s="76"/>
      <c r="BI9" s="76"/>
      <c r="BJ9" s="76"/>
      <c r="BK9" s="76"/>
      <c r="BL9" s="76"/>
      <c r="BM9" s="76"/>
      <c r="BN9" s="76"/>
    </row>
    <row r="10" spans="1:66" ht="32.25" customHeight="1">
      <c r="A10" s="290"/>
      <c r="B10" s="291"/>
      <c r="C10" s="291"/>
      <c r="D10" s="331" t="s">
        <v>103</v>
      </c>
      <c r="E10" s="332"/>
      <c r="F10" s="332"/>
      <c r="G10" s="332"/>
      <c r="H10" s="332"/>
      <c r="I10" s="333"/>
      <c r="J10" s="77"/>
      <c r="K10" s="78"/>
      <c r="L10" s="78"/>
      <c r="M10" s="78"/>
      <c r="N10" s="78"/>
      <c r="O10" s="127"/>
      <c r="P10" s="128" t="s">
        <v>104</v>
      </c>
      <c r="Q10" s="128"/>
      <c r="R10" s="128"/>
      <c r="S10" s="128"/>
      <c r="T10" s="127"/>
      <c r="U10" s="128" t="s">
        <v>105</v>
      </c>
      <c r="V10" s="128"/>
      <c r="W10" s="128"/>
      <c r="X10" s="128"/>
      <c r="Y10" s="128"/>
      <c r="Z10" s="128"/>
      <c r="AA10" s="128"/>
      <c r="AB10" s="128"/>
      <c r="AC10" s="128"/>
      <c r="AD10" s="128"/>
      <c r="AE10" s="78"/>
      <c r="AF10" s="78"/>
      <c r="AG10" s="78"/>
      <c r="AH10" s="78"/>
      <c r="AI10" s="79"/>
    </row>
    <row r="11" spans="1:66" ht="17.25">
      <c r="A11" s="290"/>
      <c r="B11" s="291"/>
      <c r="C11" s="291"/>
      <c r="D11" s="334" t="s">
        <v>106</v>
      </c>
      <c r="E11" s="335"/>
      <c r="F11" s="335"/>
      <c r="G11" s="335"/>
      <c r="H11" s="335"/>
      <c r="I11" s="336"/>
      <c r="J11" s="80" t="s">
        <v>107</v>
      </c>
      <c r="K11" s="356"/>
      <c r="L11" s="356"/>
      <c r="M11" s="356"/>
      <c r="N11" s="356"/>
      <c r="O11" s="356"/>
      <c r="P11" s="356"/>
      <c r="Q11" s="356"/>
      <c r="R11" s="356"/>
      <c r="S11" s="356"/>
      <c r="T11" s="356"/>
      <c r="U11" s="356"/>
      <c r="V11" s="356"/>
      <c r="W11" s="356"/>
      <c r="X11" s="357"/>
      <c r="Y11" s="340" t="s">
        <v>108</v>
      </c>
      <c r="Z11" s="341"/>
      <c r="AA11" s="342"/>
      <c r="AB11" s="346" t="str">
        <f>IF('（申請書）'!U29="","",'（申請書）'!U29)</f>
        <v/>
      </c>
      <c r="AC11" s="347"/>
      <c r="AD11" s="347"/>
      <c r="AE11" s="347"/>
      <c r="AF11" s="347"/>
      <c r="AG11" s="347"/>
      <c r="AH11" s="347"/>
      <c r="AI11" s="348"/>
    </row>
    <row r="12" spans="1:66" ht="52.5" customHeight="1" thickBot="1">
      <c r="A12" s="290"/>
      <c r="B12" s="291"/>
      <c r="C12" s="291"/>
      <c r="D12" s="337"/>
      <c r="E12" s="338"/>
      <c r="F12" s="338"/>
      <c r="G12" s="338"/>
      <c r="H12" s="338"/>
      <c r="I12" s="339"/>
      <c r="J12" s="352" t="str">
        <f>IF('（申請書）'!G30="","",'（申請書）'!G30)</f>
        <v/>
      </c>
      <c r="K12" s="329"/>
      <c r="L12" s="329"/>
      <c r="M12" s="329"/>
      <c r="N12" s="329"/>
      <c r="O12" s="329"/>
      <c r="P12" s="329"/>
      <c r="Q12" s="329"/>
      <c r="R12" s="329"/>
      <c r="S12" s="329"/>
      <c r="T12" s="329"/>
      <c r="U12" s="329"/>
      <c r="V12" s="329"/>
      <c r="W12" s="329"/>
      <c r="X12" s="330"/>
      <c r="Y12" s="343"/>
      <c r="Z12" s="344"/>
      <c r="AA12" s="345"/>
      <c r="AB12" s="349"/>
      <c r="AC12" s="350"/>
      <c r="AD12" s="350"/>
      <c r="AE12" s="350"/>
      <c r="AF12" s="350"/>
      <c r="AG12" s="350"/>
      <c r="AH12" s="350"/>
      <c r="AI12" s="351"/>
    </row>
    <row r="13" spans="1:66" ht="27" customHeight="1">
      <c r="A13" s="290"/>
      <c r="B13" s="291"/>
      <c r="C13" s="291"/>
      <c r="D13" s="267" t="s">
        <v>109</v>
      </c>
      <c r="E13" s="268"/>
      <c r="F13" s="268"/>
      <c r="G13" s="268"/>
      <c r="H13" s="268"/>
      <c r="I13" s="269"/>
      <c r="J13" s="270" t="str">
        <f>IF('（申請書）'!$D$14="","",'（申請書）'!$D$14)</f>
        <v/>
      </c>
      <c r="K13" s="271"/>
      <c r="L13" s="271"/>
      <c r="M13" s="271"/>
      <c r="N13" s="271"/>
      <c r="O13" s="271"/>
      <c r="P13" s="271"/>
      <c r="Q13" s="271"/>
      <c r="R13" s="271"/>
      <c r="S13" s="271"/>
      <c r="T13" s="271"/>
      <c r="U13" s="271"/>
      <c r="V13" s="271"/>
      <c r="W13" s="271"/>
      <c r="X13" s="272"/>
      <c r="Y13" s="273" t="s">
        <v>110</v>
      </c>
      <c r="Z13" s="274"/>
      <c r="AA13" s="275"/>
      <c r="AB13" s="81" t="s">
        <v>111</v>
      </c>
      <c r="AC13" s="82"/>
      <c r="AD13" s="82"/>
      <c r="AE13" s="82"/>
      <c r="AF13" s="82"/>
      <c r="AG13" s="83"/>
      <c r="AH13" s="83"/>
      <c r="AI13" s="84"/>
    </row>
    <row r="14" spans="1:66" ht="52.5" customHeight="1" thickBot="1">
      <c r="A14" s="312"/>
      <c r="B14" s="313"/>
      <c r="C14" s="313"/>
      <c r="D14" s="267" t="s">
        <v>112</v>
      </c>
      <c r="E14" s="268"/>
      <c r="F14" s="268"/>
      <c r="G14" s="268"/>
      <c r="H14" s="268"/>
      <c r="I14" s="269"/>
      <c r="J14" s="358"/>
      <c r="K14" s="359"/>
      <c r="L14" s="359"/>
      <c r="M14" s="359"/>
      <c r="N14" s="359"/>
      <c r="O14" s="359"/>
      <c r="P14" s="359"/>
      <c r="Q14" s="359"/>
      <c r="R14" s="359"/>
      <c r="S14" s="359"/>
      <c r="T14" s="359"/>
      <c r="U14" s="359"/>
      <c r="V14" s="359"/>
      <c r="W14" s="359"/>
      <c r="X14" s="360"/>
      <c r="Y14" s="276"/>
      <c r="Z14" s="277"/>
      <c r="AA14" s="278"/>
      <c r="AB14" s="85"/>
      <c r="AC14" s="85"/>
      <c r="AD14" s="85"/>
      <c r="AE14" s="85"/>
      <c r="AF14" s="85"/>
      <c r="AG14" s="86"/>
      <c r="AH14" s="86"/>
      <c r="AI14" s="87"/>
    </row>
    <row r="15" spans="1:66" ht="52.5" customHeight="1">
      <c r="A15" s="279" t="s">
        <v>113</v>
      </c>
      <c r="B15" s="268"/>
      <c r="C15" s="268"/>
      <c r="D15" s="269"/>
      <c r="E15" s="280" t="str">
        <f>IF('（申請書）'!$C$35="","",'（申請書）'!$C$35)</f>
        <v/>
      </c>
      <c r="F15" s="281"/>
      <c r="G15" s="281"/>
      <c r="H15" s="281"/>
      <c r="I15" s="281"/>
      <c r="J15" s="281"/>
      <c r="K15" s="281"/>
      <c r="L15" s="282"/>
      <c r="M15" s="283" t="s">
        <v>114</v>
      </c>
      <c r="N15" s="268"/>
      <c r="O15" s="268"/>
      <c r="P15" s="269"/>
      <c r="Q15" s="280" t="str">
        <f>'（申請書）'!$C$36&amp;'（申請書）'!$Q$36</f>
        <v/>
      </c>
      <c r="R15" s="281"/>
      <c r="S15" s="281"/>
      <c r="T15" s="281"/>
      <c r="U15" s="281"/>
      <c r="V15" s="281"/>
      <c r="W15" s="281"/>
      <c r="X15" s="282"/>
      <c r="Y15" s="284" t="s">
        <v>115</v>
      </c>
      <c r="Z15" s="285"/>
      <c r="AA15" s="286"/>
      <c r="AB15" s="287" t="str">
        <f>IF('（申請書）'!X36="","",'（申請書）'!X36)</f>
        <v/>
      </c>
      <c r="AC15" s="288"/>
      <c r="AD15" s="288"/>
      <c r="AE15" s="288"/>
      <c r="AF15" s="288"/>
      <c r="AG15" s="288"/>
      <c r="AH15" s="288"/>
      <c r="AI15" s="289"/>
    </row>
    <row r="16" spans="1:66" ht="30" customHeight="1">
      <c r="A16" s="290" t="s">
        <v>116</v>
      </c>
      <c r="B16" s="291"/>
      <c r="C16" s="291"/>
      <c r="D16" s="291"/>
      <c r="E16" s="291"/>
      <c r="F16" s="291"/>
      <c r="G16" s="291"/>
      <c r="H16" s="291"/>
      <c r="I16" s="292"/>
      <c r="J16" s="361"/>
      <c r="K16" s="362"/>
      <c r="L16" s="362"/>
      <c r="M16" s="362"/>
      <c r="N16" s="362"/>
      <c r="O16" s="362"/>
      <c r="P16" s="362"/>
      <c r="Q16" s="362"/>
      <c r="R16" s="362"/>
      <c r="S16" s="362"/>
      <c r="T16" s="362"/>
      <c r="U16" s="362"/>
      <c r="V16" s="362"/>
      <c r="W16" s="362"/>
      <c r="X16" s="363"/>
      <c r="Y16" s="296" t="s">
        <v>117</v>
      </c>
      <c r="Z16" s="297"/>
      <c r="AA16" s="298"/>
      <c r="AB16" s="353"/>
      <c r="AC16" s="88" t="s">
        <v>118</v>
      </c>
      <c r="AD16" s="89"/>
      <c r="AE16" s="89"/>
      <c r="AF16" s="90"/>
      <c r="AG16" s="91"/>
      <c r="AH16" s="91"/>
      <c r="AI16" s="92"/>
    </row>
    <row r="17" spans="1:49" ht="58.5" customHeight="1" thickBot="1">
      <c r="A17" s="293"/>
      <c r="B17" s="294"/>
      <c r="C17" s="294"/>
      <c r="D17" s="294"/>
      <c r="E17" s="294"/>
      <c r="F17" s="294"/>
      <c r="G17" s="294"/>
      <c r="H17" s="294"/>
      <c r="I17" s="295"/>
      <c r="J17" s="364"/>
      <c r="K17" s="365"/>
      <c r="L17" s="365"/>
      <c r="M17" s="365"/>
      <c r="N17" s="365"/>
      <c r="O17" s="365"/>
      <c r="P17" s="365"/>
      <c r="Q17" s="365"/>
      <c r="R17" s="365"/>
      <c r="S17" s="365"/>
      <c r="T17" s="365"/>
      <c r="U17" s="365"/>
      <c r="V17" s="365"/>
      <c r="W17" s="365"/>
      <c r="X17" s="366"/>
      <c r="Y17" s="299"/>
      <c r="Z17" s="300"/>
      <c r="AA17" s="301"/>
      <c r="AB17" s="302" t="s">
        <v>119</v>
      </c>
      <c r="AC17" s="303"/>
      <c r="AD17" s="303"/>
      <c r="AE17" s="303"/>
      <c r="AF17" s="303"/>
      <c r="AG17" s="303"/>
      <c r="AH17" s="303"/>
      <c r="AI17" s="304"/>
    </row>
    <row r="18" spans="1:49" ht="66" customHeight="1" thickTop="1">
      <c r="A18" s="266" t="s">
        <v>120</v>
      </c>
      <c r="B18" s="266"/>
      <c r="C18" s="266"/>
      <c r="D18" s="266"/>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row>
    <row r="19" spans="1:49" ht="109.5" customHeight="1">
      <c r="A19" s="262" t="s">
        <v>121</v>
      </c>
      <c r="B19" s="262"/>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row>
    <row r="20" spans="1:49" s="94" customFormat="1" ht="54" customHeight="1">
      <c r="A20" s="263" t="s">
        <v>122</v>
      </c>
      <c r="B20" s="264"/>
      <c r="C20" s="265"/>
      <c r="D20" s="264" t="s">
        <v>123</v>
      </c>
      <c r="E20" s="264"/>
      <c r="F20" s="264"/>
      <c r="G20" s="264"/>
      <c r="H20" s="264"/>
      <c r="I20" s="264"/>
      <c r="J20" s="264"/>
      <c r="K20" s="264"/>
      <c r="L20" s="264"/>
      <c r="M20" s="264"/>
      <c r="N20" s="264"/>
      <c r="O20" s="264"/>
      <c r="P20" s="264"/>
      <c r="Q20" s="264"/>
      <c r="R20" s="264"/>
      <c r="S20" s="264"/>
      <c r="T20" s="264"/>
      <c r="U20" s="265"/>
      <c r="V20" s="263" t="s">
        <v>124</v>
      </c>
      <c r="W20" s="264"/>
      <c r="X20" s="265"/>
      <c r="Y20" s="263" t="s">
        <v>125</v>
      </c>
      <c r="Z20" s="264"/>
      <c r="AA20" s="265"/>
      <c r="AB20" s="263" t="s">
        <v>126</v>
      </c>
      <c r="AC20" s="264"/>
      <c r="AD20" s="264"/>
      <c r="AE20" s="265"/>
      <c r="AF20" s="263" t="s">
        <v>127</v>
      </c>
      <c r="AG20" s="264"/>
      <c r="AH20" s="264"/>
      <c r="AI20" s="265"/>
      <c r="AJ20" s="93"/>
    </row>
    <row r="21" spans="1:49" s="97" customFormat="1" ht="59.25" customHeight="1">
      <c r="A21" s="367"/>
      <c r="B21" s="368"/>
      <c r="C21" s="369"/>
      <c r="D21" s="245" t="str">
        <f>IF(A21="","",IFERROR(VLOOKUP($A21,商品データ!$A$2:$G$105,4,FALSE),"※該当する商品はございません。"))</f>
        <v/>
      </c>
      <c r="E21" s="246"/>
      <c r="F21" s="246"/>
      <c r="G21" s="246"/>
      <c r="H21" s="246"/>
      <c r="I21" s="246"/>
      <c r="J21" s="246"/>
      <c r="K21" s="246"/>
      <c r="L21" s="246"/>
      <c r="M21" s="246"/>
      <c r="N21" s="246"/>
      <c r="O21" s="246"/>
      <c r="P21" s="246"/>
      <c r="Q21" s="246"/>
      <c r="R21" s="246"/>
      <c r="S21" s="246"/>
      <c r="T21" s="246"/>
      <c r="U21" s="247"/>
      <c r="V21" s="248" t="str">
        <f>IFERROR(VLOOKUP($A21,商品データ!$A$2:$G$105,5,FALSE),"")</f>
        <v/>
      </c>
      <c r="W21" s="249"/>
      <c r="X21" s="250"/>
      <c r="Y21" s="251" t="str">
        <f>IFERROR(VLOOKUP($A21,商品データ!$A$2:$G$105,7,FALSE),"")</f>
        <v/>
      </c>
      <c r="Z21" s="252"/>
      <c r="AA21" s="95" t="s">
        <v>128</v>
      </c>
      <c r="AB21" s="370"/>
      <c r="AC21" s="371"/>
      <c r="AD21" s="371"/>
      <c r="AE21" s="95" t="s">
        <v>129</v>
      </c>
      <c r="AF21" s="251" t="str">
        <f>IFERROR(Y21*AB21,"")</f>
        <v/>
      </c>
      <c r="AG21" s="252"/>
      <c r="AH21" s="252"/>
      <c r="AI21" s="95" t="s">
        <v>128</v>
      </c>
      <c r="AJ21" s="96"/>
    </row>
    <row r="22" spans="1:49" s="97" customFormat="1" ht="59.25" customHeight="1">
      <c r="A22" s="367"/>
      <c r="B22" s="368"/>
      <c r="C22" s="369"/>
      <c r="D22" s="245" t="str">
        <f>IF(A22="","",IFERROR(VLOOKUP($A22,商品データ!$A$2:$G$105,4,FALSE),"※該当する商品はございません。"))</f>
        <v/>
      </c>
      <c r="E22" s="246"/>
      <c r="F22" s="246"/>
      <c r="G22" s="246"/>
      <c r="H22" s="246"/>
      <c r="I22" s="246"/>
      <c r="J22" s="246"/>
      <c r="K22" s="246"/>
      <c r="L22" s="246"/>
      <c r="M22" s="246"/>
      <c r="N22" s="246"/>
      <c r="O22" s="246"/>
      <c r="P22" s="246"/>
      <c r="Q22" s="246"/>
      <c r="R22" s="246"/>
      <c r="S22" s="246"/>
      <c r="T22" s="246"/>
      <c r="U22" s="247"/>
      <c r="V22" s="248" t="str">
        <f>IFERROR(VLOOKUP($A22,商品データ!$A$2:$G$105,5,FALSE),"")</f>
        <v/>
      </c>
      <c r="W22" s="249"/>
      <c r="X22" s="250"/>
      <c r="Y22" s="251" t="str">
        <f>IFERROR(VLOOKUP($A22,商品データ!$A$2:$G$105,7,FALSE),"")</f>
        <v/>
      </c>
      <c r="Z22" s="252"/>
      <c r="AA22" s="95" t="s">
        <v>128</v>
      </c>
      <c r="AB22" s="370"/>
      <c r="AC22" s="371"/>
      <c r="AD22" s="371"/>
      <c r="AE22" s="95" t="s">
        <v>129</v>
      </c>
      <c r="AF22" s="251" t="str">
        <f t="shared" ref="AF22:AF28" si="0">IFERROR(Y22*AB22,"")</f>
        <v/>
      </c>
      <c r="AG22" s="252"/>
      <c r="AH22" s="252"/>
      <c r="AI22" s="95" t="s">
        <v>128</v>
      </c>
      <c r="AJ22" s="96"/>
    </row>
    <row r="23" spans="1:49" s="97" customFormat="1" ht="59.25" customHeight="1">
      <c r="A23" s="367"/>
      <c r="B23" s="368"/>
      <c r="C23" s="369"/>
      <c r="D23" s="245" t="str">
        <f>IF(A23="","",IFERROR(VLOOKUP($A23,商品データ!$A$2:$G$105,4,FALSE),"※該当する商品はございません。"))</f>
        <v/>
      </c>
      <c r="E23" s="246"/>
      <c r="F23" s="246"/>
      <c r="G23" s="246"/>
      <c r="H23" s="246"/>
      <c r="I23" s="246"/>
      <c r="J23" s="246"/>
      <c r="K23" s="246"/>
      <c r="L23" s="246"/>
      <c r="M23" s="246"/>
      <c r="N23" s="246"/>
      <c r="O23" s="246"/>
      <c r="P23" s="246"/>
      <c r="Q23" s="246"/>
      <c r="R23" s="246"/>
      <c r="S23" s="246"/>
      <c r="T23" s="246"/>
      <c r="U23" s="247"/>
      <c r="V23" s="248" t="str">
        <f>IFERROR(VLOOKUP($A23,商品データ!$A$2:$G$105,5,FALSE),"")</f>
        <v/>
      </c>
      <c r="W23" s="249"/>
      <c r="X23" s="250"/>
      <c r="Y23" s="251" t="str">
        <f>IFERROR(VLOOKUP($A23,商品データ!$A$2:$G$105,7,FALSE),"")</f>
        <v/>
      </c>
      <c r="Z23" s="252"/>
      <c r="AA23" s="95" t="s">
        <v>128</v>
      </c>
      <c r="AB23" s="370"/>
      <c r="AC23" s="371"/>
      <c r="AD23" s="371"/>
      <c r="AE23" s="95" t="s">
        <v>129</v>
      </c>
      <c r="AF23" s="251" t="str">
        <f t="shared" si="0"/>
        <v/>
      </c>
      <c r="AG23" s="252"/>
      <c r="AH23" s="252"/>
      <c r="AI23" s="95" t="s">
        <v>128</v>
      </c>
      <c r="AJ23" s="96"/>
    </row>
    <row r="24" spans="1:49" s="97" customFormat="1" ht="59.25" customHeight="1">
      <c r="A24" s="367"/>
      <c r="B24" s="368"/>
      <c r="C24" s="369"/>
      <c r="D24" s="245" t="str">
        <f>IF(A24="","",IFERROR(VLOOKUP($A24,商品データ!$A$2:$G$105,4,FALSE),"※該当する商品はございません。"))</f>
        <v/>
      </c>
      <c r="E24" s="246"/>
      <c r="F24" s="246"/>
      <c r="G24" s="246"/>
      <c r="H24" s="246"/>
      <c r="I24" s="246"/>
      <c r="J24" s="246"/>
      <c r="K24" s="246"/>
      <c r="L24" s="246"/>
      <c r="M24" s="246"/>
      <c r="N24" s="246"/>
      <c r="O24" s="246"/>
      <c r="P24" s="246"/>
      <c r="Q24" s="246"/>
      <c r="R24" s="246"/>
      <c r="S24" s="246"/>
      <c r="T24" s="246"/>
      <c r="U24" s="247"/>
      <c r="V24" s="248" t="str">
        <f>IFERROR(VLOOKUP($A24,商品データ!$A$2:$G$105,5,FALSE),"")</f>
        <v/>
      </c>
      <c r="W24" s="249"/>
      <c r="X24" s="250"/>
      <c r="Y24" s="251" t="str">
        <f>IFERROR(VLOOKUP($A24,商品データ!$A$2:$G$105,7,FALSE),"")</f>
        <v/>
      </c>
      <c r="Z24" s="252"/>
      <c r="AA24" s="95" t="s">
        <v>128</v>
      </c>
      <c r="AB24" s="370"/>
      <c r="AC24" s="371"/>
      <c r="AD24" s="371"/>
      <c r="AE24" s="95" t="s">
        <v>129</v>
      </c>
      <c r="AF24" s="251" t="str">
        <f t="shared" si="0"/>
        <v/>
      </c>
      <c r="AG24" s="252"/>
      <c r="AH24" s="252"/>
      <c r="AI24" s="95" t="s">
        <v>128</v>
      </c>
      <c r="AJ24" s="96"/>
    </row>
    <row r="25" spans="1:49" s="97" customFormat="1" ht="59.25" customHeight="1">
      <c r="A25" s="367"/>
      <c r="B25" s="368"/>
      <c r="C25" s="369"/>
      <c r="D25" s="245" t="str">
        <f>IF(A25="","",IFERROR(VLOOKUP($A25,商品データ!$A$2:$G$105,4,FALSE),"※該当する商品はございません。"))</f>
        <v/>
      </c>
      <c r="E25" s="246"/>
      <c r="F25" s="246"/>
      <c r="G25" s="246"/>
      <c r="H25" s="246"/>
      <c r="I25" s="246"/>
      <c r="J25" s="246"/>
      <c r="K25" s="246"/>
      <c r="L25" s="246"/>
      <c r="M25" s="246"/>
      <c r="N25" s="246"/>
      <c r="O25" s="246"/>
      <c r="P25" s="246"/>
      <c r="Q25" s="246"/>
      <c r="R25" s="246"/>
      <c r="S25" s="246"/>
      <c r="T25" s="246"/>
      <c r="U25" s="247"/>
      <c r="V25" s="248" t="str">
        <f>IFERROR(VLOOKUP($A25,商品データ!$A$2:$G$105,5,FALSE),"")</f>
        <v/>
      </c>
      <c r="W25" s="249"/>
      <c r="X25" s="250"/>
      <c r="Y25" s="251" t="str">
        <f>IFERROR(VLOOKUP($A25,商品データ!$A$2:$G$105,7,FALSE),"")</f>
        <v/>
      </c>
      <c r="Z25" s="252"/>
      <c r="AA25" s="95" t="s">
        <v>128</v>
      </c>
      <c r="AB25" s="370"/>
      <c r="AC25" s="371"/>
      <c r="AD25" s="371"/>
      <c r="AE25" s="95" t="s">
        <v>129</v>
      </c>
      <c r="AF25" s="251" t="str">
        <f t="shared" si="0"/>
        <v/>
      </c>
      <c r="AG25" s="252"/>
      <c r="AH25" s="252"/>
      <c r="AI25" s="95" t="s">
        <v>128</v>
      </c>
      <c r="AJ25" s="96"/>
    </row>
    <row r="26" spans="1:49" s="97" customFormat="1" ht="59.25" customHeight="1">
      <c r="A26" s="367"/>
      <c r="B26" s="368"/>
      <c r="C26" s="369"/>
      <c r="D26" s="245" t="str">
        <f>IF(A26="","",IFERROR(VLOOKUP($A26,商品データ!$A$2:$G$105,4,FALSE),"※該当する商品はございません。"))</f>
        <v/>
      </c>
      <c r="E26" s="246"/>
      <c r="F26" s="246"/>
      <c r="G26" s="246"/>
      <c r="H26" s="246"/>
      <c r="I26" s="246"/>
      <c r="J26" s="246"/>
      <c r="K26" s="246"/>
      <c r="L26" s="246"/>
      <c r="M26" s="246"/>
      <c r="N26" s="246"/>
      <c r="O26" s="246"/>
      <c r="P26" s="246"/>
      <c r="Q26" s="246"/>
      <c r="R26" s="246"/>
      <c r="S26" s="246"/>
      <c r="T26" s="246"/>
      <c r="U26" s="247"/>
      <c r="V26" s="248" t="str">
        <f>IFERROR(VLOOKUP($A26,商品データ!$A$2:$G$105,5,FALSE),"")</f>
        <v/>
      </c>
      <c r="W26" s="249"/>
      <c r="X26" s="250"/>
      <c r="Y26" s="251" t="str">
        <f>IFERROR(VLOOKUP($A26,商品データ!$A$2:$G$105,7,FALSE),"")</f>
        <v/>
      </c>
      <c r="Z26" s="252"/>
      <c r="AA26" s="95" t="s">
        <v>128</v>
      </c>
      <c r="AB26" s="370"/>
      <c r="AC26" s="371"/>
      <c r="AD26" s="371"/>
      <c r="AE26" s="95" t="s">
        <v>129</v>
      </c>
      <c r="AF26" s="251" t="str">
        <f t="shared" si="0"/>
        <v/>
      </c>
      <c r="AG26" s="252"/>
      <c r="AH26" s="252"/>
      <c r="AI26" s="95" t="s">
        <v>128</v>
      </c>
      <c r="AJ26" s="96"/>
    </row>
    <row r="27" spans="1:49" s="97" customFormat="1" ht="59.25" customHeight="1">
      <c r="A27" s="367"/>
      <c r="B27" s="368"/>
      <c r="C27" s="369"/>
      <c r="D27" s="245" t="str">
        <f>IF(A27="","",IFERROR(VLOOKUP($A27,商品データ!$A$2:$G$105,4,FALSE),"※該当する商品はございません。"))</f>
        <v/>
      </c>
      <c r="E27" s="246"/>
      <c r="F27" s="246"/>
      <c r="G27" s="246"/>
      <c r="H27" s="246"/>
      <c r="I27" s="246"/>
      <c r="J27" s="246"/>
      <c r="K27" s="246"/>
      <c r="L27" s="246"/>
      <c r="M27" s="246"/>
      <c r="N27" s="246"/>
      <c r="O27" s="246"/>
      <c r="P27" s="246"/>
      <c r="Q27" s="246"/>
      <c r="R27" s="246"/>
      <c r="S27" s="246"/>
      <c r="T27" s="246"/>
      <c r="U27" s="247"/>
      <c r="V27" s="248" t="str">
        <f>IFERROR(VLOOKUP($A27,商品データ!$A$2:$G$105,5,FALSE),"")</f>
        <v/>
      </c>
      <c r="W27" s="249"/>
      <c r="X27" s="250"/>
      <c r="Y27" s="251" t="str">
        <f>IFERROR(VLOOKUP($A27,商品データ!$A$2:$G$105,7,FALSE),"")</f>
        <v/>
      </c>
      <c r="Z27" s="252"/>
      <c r="AA27" s="95" t="s">
        <v>128</v>
      </c>
      <c r="AB27" s="370"/>
      <c r="AC27" s="371"/>
      <c r="AD27" s="371"/>
      <c r="AE27" s="95" t="s">
        <v>129</v>
      </c>
      <c r="AF27" s="251" t="str">
        <f t="shared" si="0"/>
        <v/>
      </c>
      <c r="AG27" s="252"/>
      <c r="AH27" s="252"/>
      <c r="AI27" s="95" t="s">
        <v>128</v>
      </c>
      <c r="AJ27" s="96"/>
    </row>
    <row r="28" spans="1:49" s="97" customFormat="1" ht="59.25" customHeight="1" thickBot="1">
      <c r="A28" s="367"/>
      <c r="B28" s="368"/>
      <c r="C28" s="369"/>
      <c r="D28" s="245" t="str">
        <f>IF(A28="","",IFERROR(VLOOKUP($A28,商品データ!$A$2:$G$105,4,FALSE),"※該当する商品はございません。"))</f>
        <v/>
      </c>
      <c r="E28" s="246"/>
      <c r="F28" s="246"/>
      <c r="G28" s="246"/>
      <c r="H28" s="246"/>
      <c r="I28" s="246"/>
      <c r="J28" s="246"/>
      <c r="K28" s="246"/>
      <c r="L28" s="246"/>
      <c r="M28" s="246"/>
      <c r="N28" s="246"/>
      <c r="O28" s="246"/>
      <c r="P28" s="246"/>
      <c r="Q28" s="246"/>
      <c r="R28" s="246"/>
      <c r="S28" s="246"/>
      <c r="T28" s="246"/>
      <c r="U28" s="247"/>
      <c r="V28" s="248" t="str">
        <f>IFERROR(VLOOKUP($A28,商品データ!$A$2:$G$105,5,FALSE),"")</f>
        <v/>
      </c>
      <c r="W28" s="249"/>
      <c r="X28" s="250"/>
      <c r="Y28" s="251" t="str">
        <f>IFERROR(VLOOKUP($A28,商品データ!$A$2:$G$105,7,FALSE),"")</f>
        <v/>
      </c>
      <c r="Z28" s="252"/>
      <c r="AA28" s="95" t="s">
        <v>128</v>
      </c>
      <c r="AB28" s="372"/>
      <c r="AC28" s="373"/>
      <c r="AD28" s="373"/>
      <c r="AE28" s="98" t="s">
        <v>129</v>
      </c>
      <c r="AF28" s="251" t="str">
        <f t="shared" si="0"/>
        <v/>
      </c>
      <c r="AG28" s="252"/>
      <c r="AH28" s="252"/>
      <c r="AI28" s="98" t="s">
        <v>128</v>
      </c>
      <c r="AJ28" s="96"/>
    </row>
    <row r="29" spans="1:49" ht="55.5" customHeight="1" thickBot="1">
      <c r="A29" s="254"/>
      <c r="B29" s="254"/>
      <c r="C29" s="254"/>
      <c r="D29" s="254"/>
      <c r="E29" s="254"/>
      <c r="F29" s="254"/>
      <c r="G29" s="254"/>
      <c r="H29" s="254"/>
      <c r="I29" s="254"/>
      <c r="J29" s="254"/>
      <c r="K29" s="254"/>
      <c r="L29" s="254"/>
      <c r="M29" s="254"/>
      <c r="N29" s="254"/>
      <c r="O29" s="254"/>
      <c r="P29" s="254"/>
      <c r="Q29" s="254"/>
      <c r="R29" s="254"/>
      <c r="S29" s="254"/>
      <c r="T29" s="254"/>
      <c r="U29" s="254"/>
      <c r="V29" s="254"/>
      <c r="W29" s="254"/>
      <c r="X29" s="254"/>
      <c r="Y29" s="255" t="s">
        <v>130</v>
      </c>
      <c r="Z29" s="256"/>
      <c r="AA29" s="256"/>
      <c r="AB29" s="257" t="str">
        <f>IF(SUM(AB21:AB28)=0,"",SUM(AB21:AB28))</f>
        <v/>
      </c>
      <c r="AC29" s="258"/>
      <c r="AD29" s="258"/>
      <c r="AE29" s="99" t="s">
        <v>129</v>
      </c>
      <c r="AF29" s="257" t="str">
        <f>IFERROR(IF(SUM(AF21:AF28)=0,"",SUM(AF21:AF28)),"")</f>
        <v/>
      </c>
      <c r="AG29" s="258"/>
      <c r="AH29" s="258"/>
      <c r="AI29" s="100" t="s">
        <v>128</v>
      </c>
      <c r="AJ29" s="259" t="str">
        <f>IFERROR(IF(AND(AF29&gt;0,AF29&lt;40),"※40点以上ご注文ください。",IF(AF29&gt;70,"※70点を超えているため追加で「"&amp;TEXT((AF29-70)*100,"#,#")&amp;"円」自己負担となります。","")),"")</f>
        <v/>
      </c>
      <c r="AK29" s="260"/>
      <c r="AL29" s="260"/>
      <c r="AM29" s="260"/>
      <c r="AN29" s="260"/>
      <c r="AO29" s="260"/>
      <c r="AP29" s="260"/>
      <c r="AQ29" s="260"/>
      <c r="AR29" s="260"/>
      <c r="AS29" s="260"/>
      <c r="AT29" s="260"/>
      <c r="AU29" s="260"/>
      <c r="AV29" s="260"/>
      <c r="AW29" s="260"/>
    </row>
    <row r="30" spans="1:49" ht="30.75">
      <c r="A30" s="261" t="s">
        <v>73</v>
      </c>
      <c r="B30" s="261"/>
      <c r="C30" s="261"/>
      <c r="D30" s="261"/>
      <c r="E30" s="261"/>
      <c r="F30" s="261"/>
      <c r="G30" s="261"/>
      <c r="H30" s="261"/>
      <c r="I30" s="261"/>
      <c r="J30" s="261"/>
      <c r="K30" s="261"/>
      <c r="L30" s="261"/>
      <c r="M30" s="261"/>
      <c r="N30" s="261"/>
      <c r="O30" s="261"/>
      <c r="P30" s="261"/>
      <c r="Q30" s="261"/>
      <c r="R30" s="261"/>
      <c r="S30" s="261"/>
      <c r="T30" s="261"/>
      <c r="U30" s="261"/>
      <c r="V30" s="261"/>
      <c r="W30" s="261"/>
      <c r="X30" s="261"/>
      <c r="Y30" s="101"/>
      <c r="Z30" s="101"/>
      <c r="AA30" s="101"/>
      <c r="AB30" s="102"/>
      <c r="AC30" s="102"/>
      <c r="AD30" s="102"/>
      <c r="AE30" s="103"/>
      <c r="AF30" s="102"/>
      <c r="AG30" s="102"/>
      <c r="AH30" s="102"/>
      <c r="AI30" s="103"/>
    </row>
    <row r="31" spans="1:49" ht="33" customHeight="1">
      <c r="A31" s="104" t="s">
        <v>131</v>
      </c>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67"/>
      <c r="Z31" s="67"/>
      <c r="AA31" s="67"/>
      <c r="AB31" s="67"/>
      <c r="AC31" s="67"/>
      <c r="AD31" s="67"/>
      <c r="AE31" s="67"/>
      <c r="AF31" s="67"/>
      <c r="AG31" s="67"/>
      <c r="AH31" s="67"/>
      <c r="AI31" s="67"/>
    </row>
    <row r="32" spans="1:49" s="105" customFormat="1" ht="33" customHeight="1" thickBot="1">
      <c r="A32" s="238" t="s">
        <v>132</v>
      </c>
      <c r="B32" s="238"/>
      <c r="C32" s="238"/>
      <c r="D32" s="238"/>
      <c r="E32" s="238"/>
      <c r="F32" s="238"/>
      <c r="G32" s="238"/>
      <c r="H32" s="238"/>
      <c r="I32" s="238"/>
      <c r="J32" s="238"/>
      <c r="K32" s="238"/>
      <c r="L32" s="238"/>
      <c r="M32" s="238"/>
      <c r="N32" s="238"/>
      <c r="O32" s="238"/>
      <c r="P32" s="238"/>
      <c r="Q32" s="238"/>
      <c r="R32" s="238"/>
      <c r="S32" s="238"/>
      <c r="T32" s="238"/>
      <c r="U32" s="238"/>
      <c r="V32" s="238"/>
      <c r="W32" s="238"/>
      <c r="X32" s="238"/>
      <c r="Y32" s="104"/>
      <c r="Z32" s="104"/>
      <c r="AA32" s="104"/>
      <c r="AB32" s="104"/>
      <c r="AC32" s="104"/>
      <c r="AD32" s="104"/>
      <c r="AE32" s="104"/>
      <c r="AF32" s="104"/>
      <c r="AG32" s="104"/>
      <c r="AH32" s="104"/>
      <c r="AI32" s="104"/>
    </row>
    <row r="33" spans="1:35" s="105" customFormat="1" ht="33" customHeight="1" thickBot="1">
      <c r="D33" s="106" t="s">
        <v>133</v>
      </c>
      <c r="F33" s="239" t="s">
        <v>134</v>
      </c>
      <c r="G33" s="240"/>
      <c r="H33" s="240"/>
      <c r="I33" s="240"/>
      <c r="J33" s="240"/>
      <c r="K33" s="240"/>
      <c r="L33" s="240"/>
      <c r="M33" s="240"/>
      <c r="N33" s="240"/>
      <c r="O33" s="240"/>
      <c r="P33" s="240"/>
      <c r="Q33" s="240"/>
      <c r="R33" s="240"/>
      <c r="S33" s="241" t="s">
        <v>135</v>
      </c>
      <c r="T33" s="240"/>
      <c r="U33" s="240"/>
      <c r="V33" s="240"/>
      <c r="W33" s="242"/>
      <c r="X33" s="241">
        <v>0</v>
      </c>
      <c r="Y33" s="240"/>
      <c r="Z33" s="240"/>
      <c r="AA33" s="240"/>
      <c r="AB33" s="243">
        <v>1</v>
      </c>
      <c r="AC33" s="240"/>
      <c r="AD33" s="240"/>
      <c r="AE33" s="244"/>
      <c r="AF33" s="240">
        <v>2</v>
      </c>
      <c r="AG33" s="240"/>
      <c r="AH33" s="240"/>
      <c r="AI33" s="253"/>
    </row>
    <row r="34" spans="1:35" s="105" customFormat="1" ht="24" customHeight="1"/>
    <row r="35" spans="1:35" s="105" customFormat="1" ht="33" customHeight="1"/>
    <row r="36" spans="1:35" s="108" customFormat="1" ht="33" customHeight="1">
      <c r="A36" s="46"/>
      <c r="B36" s="46"/>
      <c r="C36" s="46"/>
      <c r="D36" s="46"/>
      <c r="E36" s="46"/>
      <c r="F36" s="46"/>
      <c r="G36" s="46"/>
      <c r="H36" s="46"/>
      <c r="I36" s="46"/>
      <c r="J36" s="46"/>
      <c r="K36" s="107" t="s">
        <v>60</v>
      </c>
      <c r="L36" s="235" t="str">
        <f>IF(SUM(P38:P46)=0,"全項目OK,",IF(P38&lt;&gt;0,A38,"")&amp;IF(P39&lt;&gt;0,A39,"")&amp;IF(P40&lt;&gt;0,A40,"")&amp;IF(P41&lt;&gt;0,A41,"")&amp;IF(P42&lt;&gt;0,A42,"")&amp;IF(P43&lt;&gt;0,A43,"")&amp;IF(P44&lt;&gt;0,A44,"")&amp;IF(P45&lt;&gt;0,A45,"")&amp;IF(P46&lt;&gt;0,A46,""))</f>
        <v>おむつ使用者住所、本人電話番号、配送先チェック、おむつ使用者氏名、注文者情報、</v>
      </c>
      <c r="M36" s="235"/>
      <c r="N36" s="235"/>
      <c r="O36" s="235"/>
      <c r="P36" s="235"/>
      <c r="Q36" s="235"/>
      <c r="R36" s="235"/>
      <c r="S36" s="235"/>
      <c r="T36" s="235"/>
      <c r="U36" s="235"/>
      <c r="V36" s="235"/>
      <c r="W36" s="235"/>
      <c r="X36" s="235"/>
      <c r="Y36" s="235"/>
      <c r="Z36" s="235"/>
      <c r="AA36" s="235"/>
      <c r="AB36" s="235"/>
      <c r="AC36" s="235"/>
      <c r="AD36" s="235"/>
      <c r="AE36" s="235"/>
    </row>
    <row r="37" spans="1:35" s="108" customFormat="1" ht="33" customHeight="1">
      <c r="A37" s="46"/>
      <c r="B37" s="46"/>
      <c r="C37" s="46"/>
      <c r="D37" s="46"/>
      <c r="E37" s="46"/>
      <c r="F37" s="46"/>
      <c r="G37" s="46"/>
      <c r="H37" s="46"/>
      <c r="I37" s="46"/>
      <c r="J37" s="46"/>
      <c r="K37" s="46"/>
      <c r="L37" s="46"/>
      <c r="M37" s="46"/>
      <c r="N37" s="46"/>
      <c r="O37" s="46"/>
      <c r="P37" s="46"/>
      <c r="Q37" s="46"/>
      <c r="R37" s="47" t="s">
        <v>63</v>
      </c>
      <c r="S37" s="46"/>
      <c r="T37" s="46"/>
      <c r="U37" s="46"/>
      <c r="V37" s="46"/>
      <c r="W37" s="46"/>
      <c r="X37" s="46"/>
      <c r="Y37" s="46"/>
      <c r="Z37" s="46"/>
      <c r="AA37" s="48"/>
      <c r="AB37" s="46"/>
      <c r="AC37" s="46"/>
      <c r="AD37" s="46"/>
      <c r="AE37" s="46"/>
    </row>
    <row r="38" spans="1:35" s="108" customFormat="1" ht="33" customHeight="1">
      <c r="A38" s="46" t="s">
        <v>136</v>
      </c>
      <c r="B38" s="46"/>
      <c r="C38" s="46"/>
      <c r="D38" s="46"/>
      <c r="E38" s="46"/>
      <c r="F38" s="46"/>
      <c r="G38" s="46"/>
      <c r="H38" s="46"/>
      <c r="I38" s="46"/>
      <c r="J38" s="46"/>
      <c r="K38" s="46"/>
      <c r="L38" s="46"/>
      <c r="M38" s="46"/>
      <c r="N38" s="46"/>
      <c r="O38" s="46" t="str">
        <f>IF(AND(K8&lt;&gt;"",L9&lt;&gt;""),"○","×")</f>
        <v>×</v>
      </c>
      <c r="P38" s="46">
        <f>IF(O38="○",0,COUNTIF(O38:O$46,"×"))</f>
        <v>5</v>
      </c>
      <c r="Q38" s="49"/>
      <c r="R38" s="109" t="s">
        <v>64</v>
      </c>
      <c r="S38" s="46"/>
      <c r="T38" s="46"/>
      <c r="U38" s="46"/>
      <c r="V38" s="46"/>
      <c r="W38" s="46"/>
      <c r="X38" s="46"/>
      <c r="Y38" s="46"/>
      <c r="Z38" s="46"/>
      <c r="AA38" s="46"/>
      <c r="AB38" s="46"/>
      <c r="AC38" s="46"/>
      <c r="AD38" s="46"/>
      <c r="AE38" s="46"/>
    </row>
    <row r="39" spans="1:35" s="108" customFormat="1" ht="33" customHeight="1">
      <c r="A39" s="46" t="s">
        <v>137</v>
      </c>
      <c r="B39" s="46"/>
      <c r="C39" s="46"/>
      <c r="D39" s="46"/>
      <c r="E39" s="46"/>
      <c r="F39" s="46"/>
      <c r="G39" s="46"/>
      <c r="H39" s="46"/>
      <c r="I39" s="46"/>
      <c r="J39" s="46"/>
      <c r="K39" s="46"/>
      <c r="L39" s="46"/>
      <c r="M39" s="46"/>
      <c r="N39" s="46"/>
      <c r="O39" s="46" t="str">
        <f>IF(AB8&lt;&gt;"","○","×")</f>
        <v>×</v>
      </c>
      <c r="P39" s="46">
        <f>IF(O39="○",0,COUNTIF(O39:O$46,"×"))</f>
        <v>4</v>
      </c>
      <c r="Q39" s="49"/>
      <c r="R39" s="109" t="s">
        <v>138</v>
      </c>
      <c r="S39" s="46"/>
      <c r="T39" s="46"/>
      <c r="U39" s="46"/>
      <c r="V39" s="46"/>
      <c r="W39" s="46"/>
      <c r="X39" s="46"/>
      <c r="Y39" s="46"/>
      <c r="Z39" s="46"/>
      <c r="AA39" s="46"/>
      <c r="AB39" s="46"/>
      <c r="AC39" s="46"/>
      <c r="AD39" s="46"/>
      <c r="AE39" s="48"/>
    </row>
    <row r="40" spans="1:35" s="108" customFormat="1" ht="33" customHeight="1">
      <c r="A40" s="46" t="s">
        <v>139</v>
      </c>
      <c r="B40" s="46"/>
      <c r="C40" s="46"/>
      <c r="D40" s="46"/>
      <c r="E40" s="46"/>
      <c r="F40" s="46"/>
      <c r="G40" s="46"/>
      <c r="H40" s="46"/>
      <c r="I40" s="46"/>
      <c r="J40" s="46"/>
      <c r="K40" s="46"/>
      <c r="L40" s="46"/>
      <c r="M40" s="46"/>
      <c r="N40" s="46"/>
      <c r="O40" s="46" t="str">
        <f>IF(_xlfn.XOR(O10=TRUE,T10=TRUE),"○","×")</f>
        <v>×</v>
      </c>
      <c r="P40" s="46">
        <f>IF(O40="○",0,COUNTIF(O40:O$46,"×"))</f>
        <v>3</v>
      </c>
      <c r="Q40" s="49"/>
      <c r="R40" s="109" t="s">
        <v>140</v>
      </c>
      <c r="S40" s="46"/>
      <c r="T40" s="46"/>
      <c r="U40" s="46"/>
      <c r="V40" s="46"/>
      <c r="W40" s="46"/>
      <c r="X40" s="46"/>
      <c r="Y40" s="46"/>
      <c r="Z40" s="46"/>
      <c r="AA40" s="46"/>
      <c r="AB40" s="46"/>
      <c r="AC40" s="46"/>
      <c r="AD40" s="46"/>
      <c r="AE40" s="48"/>
    </row>
    <row r="41" spans="1:35" s="108" customFormat="1" ht="33" customHeight="1">
      <c r="A41" s="46" t="s">
        <v>141</v>
      </c>
      <c r="B41" s="46"/>
      <c r="C41" s="46"/>
      <c r="D41" s="46"/>
      <c r="E41" s="46"/>
      <c r="F41" s="46"/>
      <c r="G41" s="46"/>
      <c r="H41" s="46"/>
      <c r="I41" s="46"/>
      <c r="J41" s="46"/>
      <c r="K41" s="46"/>
      <c r="L41" s="46"/>
      <c r="M41" s="46"/>
      <c r="N41" s="46"/>
      <c r="O41" s="46" t="str">
        <f>IF(AND(T10=TRUE,OR(K11="",J12="")),"×","○")</f>
        <v>○</v>
      </c>
      <c r="P41" s="46">
        <f>IF(O41="○",0,COUNTIF(O41:O$46,"×"))</f>
        <v>0</v>
      </c>
      <c r="Q41" s="49"/>
      <c r="R41" s="109" t="s">
        <v>142</v>
      </c>
      <c r="S41" s="46"/>
      <c r="T41" s="46"/>
      <c r="U41" s="46"/>
      <c r="V41" s="46"/>
      <c r="W41" s="46"/>
      <c r="X41" s="46"/>
      <c r="Y41" s="46"/>
      <c r="Z41" s="46"/>
      <c r="AA41" s="46"/>
      <c r="AB41" s="46"/>
      <c r="AC41" s="46"/>
      <c r="AD41" s="46"/>
      <c r="AE41" s="48"/>
    </row>
    <row r="42" spans="1:35" s="108" customFormat="1" ht="33" customHeight="1">
      <c r="A42" s="46" t="s">
        <v>143</v>
      </c>
      <c r="B42" s="46"/>
      <c r="C42" s="46"/>
      <c r="D42" s="46"/>
      <c r="E42" s="46"/>
      <c r="F42" s="46"/>
      <c r="G42" s="46"/>
      <c r="H42" s="46"/>
      <c r="I42" s="46"/>
      <c r="J42" s="46"/>
      <c r="K42" s="46"/>
      <c r="L42" s="46"/>
      <c r="M42" s="46"/>
      <c r="N42" s="46"/>
      <c r="O42" s="46" t="str">
        <f>IF(AND(T10=TRUE,AB11=""),"×","○")</f>
        <v>○</v>
      </c>
      <c r="P42" s="46">
        <f>IF(O42="○",0,COUNTIF(O42:O$46,"×"))</f>
        <v>0</v>
      </c>
      <c r="Q42" s="49"/>
      <c r="R42" s="109" t="s">
        <v>144</v>
      </c>
      <c r="S42" s="46"/>
      <c r="T42" s="46"/>
      <c r="U42" s="46"/>
      <c r="V42" s="46"/>
      <c r="W42" s="46"/>
      <c r="X42" s="46"/>
      <c r="Y42" s="46"/>
      <c r="Z42" s="46"/>
      <c r="AA42" s="46"/>
      <c r="AB42" s="46"/>
      <c r="AC42" s="46"/>
      <c r="AD42" s="46"/>
      <c r="AE42" s="48"/>
    </row>
    <row r="43" spans="1:35" s="108" customFormat="1" ht="33" customHeight="1">
      <c r="A43" s="46" t="s">
        <v>145</v>
      </c>
      <c r="B43" s="46"/>
      <c r="C43" s="46"/>
      <c r="D43" s="46"/>
      <c r="E43" s="46"/>
      <c r="F43" s="46"/>
      <c r="G43" s="46"/>
      <c r="H43" s="46"/>
      <c r="I43" s="46"/>
      <c r="J43" s="46"/>
      <c r="K43" s="46"/>
      <c r="L43" s="46"/>
      <c r="M43" s="46"/>
      <c r="N43" s="46"/>
      <c r="O43" s="46" t="str">
        <f>IF(AND(J13&lt;&gt;"",J14&lt;&gt;""),"○","×")</f>
        <v>×</v>
      </c>
      <c r="P43" s="46">
        <f>IF(O43="○",0,COUNTIF(O43:O$46,"×"))</f>
        <v>2</v>
      </c>
      <c r="Q43" s="49"/>
      <c r="R43" s="109" t="s">
        <v>64</v>
      </c>
      <c r="S43" s="46"/>
      <c r="T43" s="46"/>
      <c r="U43" s="46"/>
      <c r="V43" s="46"/>
      <c r="W43" s="46"/>
      <c r="X43" s="46"/>
      <c r="Y43" s="46"/>
      <c r="Z43" s="46"/>
      <c r="AA43" s="46"/>
      <c r="AB43" s="46"/>
      <c r="AC43" s="46"/>
      <c r="AD43" s="46"/>
      <c r="AE43" s="46"/>
    </row>
    <row r="44" spans="1:35" s="108" customFormat="1" ht="33" customHeight="1">
      <c r="A44" s="46" t="s">
        <v>146</v>
      </c>
      <c r="B44" s="46"/>
      <c r="C44" s="46"/>
      <c r="D44" s="46"/>
      <c r="E44" s="46"/>
      <c r="F44" s="46"/>
      <c r="G44" s="46"/>
      <c r="H44" s="46"/>
      <c r="I44" s="46"/>
      <c r="J44" s="46"/>
      <c r="K44" s="46"/>
      <c r="L44" s="46"/>
      <c r="M44" s="46"/>
      <c r="N44" s="46"/>
      <c r="O44" s="46" t="str">
        <f>IF(AND(E15&lt;&gt;"",Q15&lt;&gt;"",AB15&lt;&gt;""),"○","×")</f>
        <v>×</v>
      </c>
      <c r="P44" s="46">
        <f>IF(O44="○",0,COUNTIF(O44:O$46,"×"))</f>
        <v>1</v>
      </c>
      <c r="Q44" s="49"/>
      <c r="R44" s="109" t="s">
        <v>64</v>
      </c>
      <c r="S44" s="46"/>
      <c r="T44" s="46"/>
      <c r="U44" s="46"/>
      <c r="V44" s="46"/>
      <c r="W44" s="46"/>
      <c r="X44" s="46"/>
      <c r="Y44" s="46"/>
      <c r="Z44" s="46"/>
      <c r="AA44" s="46"/>
      <c r="AB44" s="46"/>
      <c r="AC44" s="46"/>
      <c r="AD44" s="46"/>
      <c r="AE44" s="46"/>
    </row>
    <row r="45" spans="1:35" s="108" customFormat="1" ht="33" customHeight="1">
      <c r="A45" s="46" t="s">
        <v>147</v>
      </c>
      <c r="B45" s="46"/>
      <c r="C45" s="46"/>
      <c r="D45" s="46"/>
      <c r="E45" s="46"/>
      <c r="F45" s="46"/>
      <c r="G45" s="46"/>
      <c r="H45" s="46"/>
      <c r="I45" s="46"/>
      <c r="J45" s="46"/>
      <c r="K45" s="46"/>
      <c r="L45" s="46"/>
      <c r="M45" s="46"/>
      <c r="N45" s="46"/>
      <c r="O45" s="46" t="str">
        <f>IF(_xlfn.XOR(A21&lt;&gt;"",AB21&lt;&gt;""),"×","○")</f>
        <v>○</v>
      </c>
      <c r="P45" s="46">
        <f>IF(O45="○",0,COUNTIF(O45:O$46,"×"))</f>
        <v>0</v>
      </c>
      <c r="Q45" s="49"/>
      <c r="R45" s="109" t="s">
        <v>148</v>
      </c>
      <c r="S45" s="46"/>
      <c r="T45" s="46"/>
      <c r="U45" s="46"/>
      <c r="V45" s="46"/>
      <c r="W45" s="46"/>
      <c r="X45" s="46"/>
      <c r="Y45" s="46"/>
      <c r="Z45" s="46"/>
      <c r="AA45" s="46"/>
      <c r="AB45" s="46"/>
      <c r="AC45" s="46"/>
      <c r="AD45" s="46"/>
      <c r="AE45" s="46"/>
    </row>
    <row r="46" spans="1:35" s="108" customFormat="1" ht="33" customHeight="1">
      <c r="A46" s="46" t="s">
        <v>149</v>
      </c>
      <c r="B46" s="46"/>
      <c r="C46" s="46"/>
      <c r="D46" s="46"/>
      <c r="E46" s="46"/>
      <c r="F46" s="46"/>
      <c r="G46" s="46"/>
      <c r="H46" s="46"/>
      <c r="I46" s="46"/>
      <c r="J46" s="46"/>
      <c r="K46" s="46"/>
      <c r="L46" s="46"/>
      <c r="M46" s="46"/>
      <c r="N46" s="46"/>
      <c r="O46" s="46" t="str">
        <f>IF(AF29&gt;=40,"○","×")</f>
        <v>○</v>
      </c>
      <c r="P46" s="46">
        <f>IF(O46="○",0,COUNTIF(O46:O$46,"×"))</f>
        <v>0</v>
      </c>
      <c r="Q46" s="49"/>
      <c r="R46" s="109" t="s">
        <v>150</v>
      </c>
      <c r="S46" s="46"/>
      <c r="T46" s="46"/>
      <c r="U46" s="46"/>
      <c r="V46" s="46"/>
      <c r="W46" s="46"/>
      <c r="X46" s="46"/>
      <c r="Y46" s="46"/>
      <c r="Z46" s="46"/>
      <c r="AA46" s="46"/>
      <c r="AB46" s="46"/>
      <c r="AC46" s="46"/>
      <c r="AD46" s="46"/>
      <c r="AE46" s="46"/>
    </row>
  </sheetData>
  <sheetProtection password="CA7C" sheet="1" objects="1" scenarios="1" selectLockedCells="1"/>
  <protectedRanges>
    <protectedRange sqref="K8 K11 J14 J16 AB16 A21 A22 A23 A24 A25 A26 A27 A28 AB21 AB22 AB23 AB24 AB25 AB26 AB27 AB28" name="注文票"/>
  </protectedRanges>
  <mergeCells count="100">
    <mergeCell ref="Y2:AI2"/>
    <mergeCell ref="A4:D4"/>
    <mergeCell ref="A6:AI6"/>
    <mergeCell ref="A8:C14"/>
    <mergeCell ref="D8:I9"/>
    <mergeCell ref="K8:X8"/>
    <mergeCell ref="Y8:AA9"/>
    <mergeCell ref="AB8:AI9"/>
    <mergeCell ref="L9:X9"/>
    <mergeCell ref="D10:I10"/>
    <mergeCell ref="D11:I12"/>
    <mergeCell ref="K11:X11"/>
    <mergeCell ref="Y11:AA12"/>
    <mergeCell ref="AB11:AI12"/>
    <mergeCell ref="J12:X12"/>
    <mergeCell ref="A18:AI18"/>
    <mergeCell ref="D13:I13"/>
    <mergeCell ref="J13:X13"/>
    <mergeCell ref="Y13:AA14"/>
    <mergeCell ref="D14:I14"/>
    <mergeCell ref="J14:X14"/>
    <mergeCell ref="A15:D15"/>
    <mergeCell ref="E15:L15"/>
    <mergeCell ref="M15:P15"/>
    <mergeCell ref="Q15:X15"/>
    <mergeCell ref="Y15:AA15"/>
    <mergeCell ref="AB15:AI15"/>
    <mergeCell ref="A16:I17"/>
    <mergeCell ref="J16:X17"/>
    <mergeCell ref="Y16:AA17"/>
    <mergeCell ref="AB17:AI17"/>
    <mergeCell ref="AF21:AH21"/>
    <mergeCell ref="A19:AI19"/>
    <mergeCell ref="A20:C20"/>
    <mergeCell ref="D20:U20"/>
    <mergeCell ref="V20:X20"/>
    <mergeCell ref="Y20:AA20"/>
    <mergeCell ref="AB20:AE20"/>
    <mergeCell ref="AF20:AI20"/>
    <mergeCell ref="A21:C21"/>
    <mergeCell ref="D21:U21"/>
    <mergeCell ref="V21:X21"/>
    <mergeCell ref="Y21:Z21"/>
    <mergeCell ref="AB21:AD21"/>
    <mergeCell ref="AF23:AH23"/>
    <mergeCell ref="A22:C22"/>
    <mergeCell ref="D22:U22"/>
    <mergeCell ref="V22:X22"/>
    <mergeCell ref="Y22:Z22"/>
    <mergeCell ref="AB22:AD22"/>
    <mergeCell ref="AF22:AH22"/>
    <mergeCell ref="A23:C23"/>
    <mergeCell ref="D23:U23"/>
    <mergeCell ref="V23:X23"/>
    <mergeCell ref="Y23:Z23"/>
    <mergeCell ref="AB23:AD23"/>
    <mergeCell ref="AB25:AD25"/>
    <mergeCell ref="AF25:AH25"/>
    <mergeCell ref="A24:C24"/>
    <mergeCell ref="D24:U24"/>
    <mergeCell ref="V24:X24"/>
    <mergeCell ref="Y24:Z24"/>
    <mergeCell ref="AB24:AD24"/>
    <mergeCell ref="AF24:AH24"/>
    <mergeCell ref="AF27:AH27"/>
    <mergeCell ref="A26:C26"/>
    <mergeCell ref="D26:U26"/>
    <mergeCell ref="V26:X26"/>
    <mergeCell ref="Y26:Z26"/>
    <mergeCell ref="AB26:AD26"/>
    <mergeCell ref="AF26:AH26"/>
    <mergeCell ref="AJ29:AW29"/>
    <mergeCell ref="A30:X30"/>
    <mergeCell ref="A28:C28"/>
    <mergeCell ref="D28:U28"/>
    <mergeCell ref="V28:X28"/>
    <mergeCell ref="Y28:Z28"/>
    <mergeCell ref="AB28:AD28"/>
    <mergeCell ref="AF28:AH28"/>
    <mergeCell ref="AF33:AI33"/>
    <mergeCell ref="A29:X29"/>
    <mergeCell ref="Y29:AA29"/>
    <mergeCell ref="AB29:AD29"/>
    <mergeCell ref="AF29:AH29"/>
    <mergeCell ref="L36:AE36"/>
    <mergeCell ref="I2:J2"/>
    <mergeCell ref="A32:X32"/>
    <mergeCell ref="F33:R33"/>
    <mergeCell ref="S33:W33"/>
    <mergeCell ref="X33:AA33"/>
    <mergeCell ref="AB33:AE33"/>
    <mergeCell ref="A27:C27"/>
    <mergeCell ref="D27:U27"/>
    <mergeCell ref="V27:X27"/>
    <mergeCell ref="Y27:Z27"/>
    <mergeCell ref="AB27:AD27"/>
    <mergeCell ref="A25:C25"/>
    <mergeCell ref="D25:U25"/>
    <mergeCell ref="V25:X25"/>
    <mergeCell ref="Y25:Z25"/>
  </mergeCells>
  <phoneticPr fontId="3"/>
  <conditionalFormatting sqref="AB11:AI12 J12:X12 K11:X11">
    <cfRule type="expression" dxfId="0" priority="1">
      <formula>$T$10=TRUE</formula>
    </cfRule>
  </conditionalFormatting>
  <dataValidations count="2">
    <dataValidation type="custom" allowBlank="1" showInputMessage="1" showErrorMessage="1" error="配送先を別に指定する場合は上記の「その他」にチェックを入れてください。" sqref="J12:X12">
      <formula1>T10=TRUE</formula1>
    </dataValidation>
    <dataValidation type="custom" allowBlank="1" showInputMessage="1" showErrorMessage="1" error="配送先を別に指定する場合は上記の「その他」にチェックを入れてください。" sqref="K11:X11">
      <formula1>T10=TRUE</formula1>
    </dataValidation>
  </dataValidations>
  <printOptions horizontalCentered="1"/>
  <pageMargins left="0.39370078740157483" right="0.39370078740157483" top="0.23622047244094491" bottom="0.19685039370078741" header="0.23622047244094491" footer="0.15748031496062992"/>
  <pageSetup paperSize="9" scale="64" orientation="portrait" cellComments="asDisplayed" horizontalDpi="300" verticalDpi="300" r:id="rId1"/>
  <headerFooter alignWithMargins="0"/>
  <colBreaks count="1" manualBreakCount="1">
    <brk id="3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チェック 1">
              <controlPr locked="0" defaultSize="0" autoFill="0" autoLine="0" autoPict="0">
                <anchor moveWithCells="1">
                  <from>
                    <xdr:col>14</xdr:col>
                    <xdr:colOff>28575</xdr:colOff>
                    <xdr:row>9</xdr:row>
                    <xdr:rowOff>66675</xdr:rowOff>
                  </from>
                  <to>
                    <xdr:col>14</xdr:col>
                    <xdr:colOff>247650</xdr:colOff>
                    <xdr:row>9</xdr:row>
                    <xdr:rowOff>342900</xdr:rowOff>
                  </to>
                </anchor>
              </controlPr>
            </control>
          </mc:Choice>
        </mc:AlternateContent>
        <mc:AlternateContent xmlns:mc="http://schemas.openxmlformats.org/markup-compatibility/2006">
          <mc:Choice Requires="x14">
            <control shapeId="6146" r:id="rId5" name="Check Box 2">
              <controlPr locked="0" defaultSize="0" autoFill="0" autoLine="0" autoPict="0">
                <anchor moveWithCells="1">
                  <from>
                    <xdr:col>19</xdr:col>
                    <xdr:colOff>28575</xdr:colOff>
                    <xdr:row>9</xdr:row>
                    <xdr:rowOff>66675</xdr:rowOff>
                  </from>
                  <to>
                    <xdr:col>19</xdr:col>
                    <xdr:colOff>247650</xdr:colOff>
                    <xdr:row>9</xdr:row>
                    <xdr:rowOff>342900</xdr:rowOff>
                  </to>
                </anchor>
              </controlPr>
            </control>
          </mc:Choice>
        </mc:AlternateContent>
        <mc:AlternateContent xmlns:mc="http://schemas.openxmlformats.org/markup-compatibility/2006">
          <mc:Choice Requires="x14">
            <control shapeId="6147" r:id="rId6" name="Check Box 3">
              <controlPr locked="0" defaultSize="0" autoFill="0" autoLine="0" autoPict="0">
                <anchor moveWithCells="1">
                  <from>
                    <xdr:col>27</xdr:col>
                    <xdr:colOff>57150</xdr:colOff>
                    <xdr:row>15</xdr:row>
                    <xdr:rowOff>66675</xdr:rowOff>
                  </from>
                  <to>
                    <xdr:col>27</xdr:col>
                    <xdr:colOff>266700</xdr:colOff>
                    <xdr:row>15</xdr:row>
                    <xdr:rowOff>352425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5"/>
  <sheetViews>
    <sheetView view="pageBreakPreview" zoomScale="80" zoomScaleNormal="100" zoomScaleSheetLayoutView="80" workbookViewId="0">
      <selection activeCell="D5" sqref="D5"/>
    </sheetView>
  </sheetViews>
  <sheetFormatPr defaultRowHeight="24" customHeight="1"/>
  <cols>
    <col min="1" max="1" width="5.625" style="122" bestFit="1" customWidth="1"/>
    <col min="2" max="2" width="9.875" style="123" bestFit="1" customWidth="1"/>
    <col min="3" max="3" width="13.75" style="122" bestFit="1" customWidth="1"/>
    <col min="4" max="4" width="39" style="124" customWidth="1"/>
    <col min="5" max="5" width="5.875" style="122" bestFit="1" customWidth="1"/>
    <col min="6" max="6" width="5.625" style="123" bestFit="1" customWidth="1"/>
    <col min="7" max="7" width="5.625" style="125" bestFit="1" customWidth="1"/>
    <col min="8" max="9" width="3.75" style="126" bestFit="1" customWidth="1"/>
    <col min="10" max="230" width="9" style="122"/>
    <col min="231" max="231" width="8.625" style="122" customWidth="1"/>
    <col min="232" max="232" width="9.5" style="122" customWidth="1"/>
    <col min="233" max="233" width="11" style="122" bestFit="1" customWidth="1"/>
    <col min="234" max="234" width="23.375" style="122" customWidth="1"/>
    <col min="235" max="237" width="7.625" style="122" customWidth="1"/>
    <col min="238" max="239" width="12.75" style="122" customWidth="1"/>
    <col min="240" max="241" width="9" style="122"/>
    <col min="242" max="242" width="10.375" style="122" customWidth="1"/>
    <col min="243" max="243" width="9" style="122"/>
    <col min="244" max="244" width="9.875" style="122" bestFit="1" customWidth="1"/>
    <col min="245" max="486" width="9" style="122"/>
    <col min="487" max="487" width="8.625" style="122" customWidth="1"/>
    <col min="488" max="488" width="9.5" style="122" customWidth="1"/>
    <col min="489" max="489" width="11" style="122" bestFit="1" customWidth="1"/>
    <col min="490" max="490" width="23.375" style="122" customWidth="1"/>
    <col min="491" max="493" width="7.625" style="122" customWidth="1"/>
    <col min="494" max="495" width="12.75" style="122" customWidth="1"/>
    <col min="496" max="497" width="9" style="122"/>
    <col min="498" max="498" width="10.375" style="122" customWidth="1"/>
    <col min="499" max="499" width="9" style="122"/>
    <col min="500" max="500" width="9.875" style="122" bestFit="1" customWidth="1"/>
    <col min="501" max="742" width="9" style="122"/>
    <col min="743" max="743" width="8.625" style="122" customWidth="1"/>
    <col min="744" max="744" width="9.5" style="122" customWidth="1"/>
    <col min="745" max="745" width="11" style="122" bestFit="1" customWidth="1"/>
    <col min="746" max="746" width="23.375" style="122" customWidth="1"/>
    <col min="747" max="749" width="7.625" style="122" customWidth="1"/>
    <col min="750" max="751" width="12.75" style="122" customWidth="1"/>
    <col min="752" max="753" width="9" style="122"/>
    <col min="754" max="754" width="10.375" style="122" customWidth="1"/>
    <col min="755" max="755" width="9" style="122"/>
    <col min="756" max="756" width="9.875" style="122" bestFit="1" customWidth="1"/>
    <col min="757" max="998" width="9" style="122"/>
    <col min="999" max="999" width="8.625" style="122" customWidth="1"/>
    <col min="1000" max="1000" width="9.5" style="122" customWidth="1"/>
    <col min="1001" max="1001" width="11" style="122" bestFit="1" customWidth="1"/>
    <col min="1002" max="1002" width="23.375" style="122" customWidth="1"/>
    <col min="1003" max="1005" width="7.625" style="122" customWidth="1"/>
    <col min="1006" max="1007" width="12.75" style="122" customWidth="1"/>
    <col min="1008" max="1009" width="9" style="122"/>
    <col min="1010" max="1010" width="10.375" style="122" customWidth="1"/>
    <col min="1011" max="1011" width="9" style="122"/>
    <col min="1012" max="1012" width="9.875" style="122" bestFit="1" customWidth="1"/>
    <col min="1013" max="1254" width="9" style="122"/>
    <col min="1255" max="1255" width="8.625" style="122" customWidth="1"/>
    <col min="1256" max="1256" width="9.5" style="122" customWidth="1"/>
    <col min="1257" max="1257" width="11" style="122" bestFit="1" customWidth="1"/>
    <col min="1258" max="1258" width="23.375" style="122" customWidth="1"/>
    <col min="1259" max="1261" width="7.625" style="122" customWidth="1"/>
    <col min="1262" max="1263" width="12.75" style="122" customWidth="1"/>
    <col min="1264" max="1265" width="9" style="122"/>
    <col min="1266" max="1266" width="10.375" style="122" customWidth="1"/>
    <col min="1267" max="1267" width="9" style="122"/>
    <col min="1268" max="1268" width="9.875" style="122" bestFit="1" customWidth="1"/>
    <col min="1269" max="1510" width="9" style="122"/>
    <col min="1511" max="1511" width="8.625" style="122" customWidth="1"/>
    <col min="1512" max="1512" width="9.5" style="122" customWidth="1"/>
    <col min="1513" max="1513" width="11" style="122" bestFit="1" customWidth="1"/>
    <col min="1514" max="1514" width="23.375" style="122" customWidth="1"/>
    <col min="1515" max="1517" width="7.625" style="122" customWidth="1"/>
    <col min="1518" max="1519" width="12.75" style="122" customWidth="1"/>
    <col min="1520" max="1521" width="9" style="122"/>
    <col min="1522" max="1522" width="10.375" style="122" customWidth="1"/>
    <col min="1523" max="1523" width="9" style="122"/>
    <col min="1524" max="1524" width="9.875" style="122" bestFit="1" customWidth="1"/>
    <col min="1525" max="1766" width="9" style="122"/>
    <col min="1767" max="1767" width="8.625" style="122" customWidth="1"/>
    <col min="1768" max="1768" width="9.5" style="122" customWidth="1"/>
    <col min="1769" max="1769" width="11" style="122" bestFit="1" customWidth="1"/>
    <col min="1770" max="1770" width="23.375" style="122" customWidth="1"/>
    <col min="1771" max="1773" width="7.625" style="122" customWidth="1"/>
    <col min="1774" max="1775" width="12.75" style="122" customWidth="1"/>
    <col min="1776" max="1777" width="9" style="122"/>
    <col min="1778" max="1778" width="10.375" style="122" customWidth="1"/>
    <col min="1779" max="1779" width="9" style="122"/>
    <col min="1780" max="1780" width="9.875" style="122" bestFit="1" customWidth="1"/>
    <col min="1781" max="2022" width="9" style="122"/>
    <col min="2023" max="2023" width="8.625" style="122" customWidth="1"/>
    <col min="2024" max="2024" width="9.5" style="122" customWidth="1"/>
    <col min="2025" max="2025" width="11" style="122" bestFit="1" customWidth="1"/>
    <col min="2026" max="2026" width="23.375" style="122" customWidth="1"/>
    <col min="2027" max="2029" width="7.625" style="122" customWidth="1"/>
    <col min="2030" max="2031" width="12.75" style="122" customWidth="1"/>
    <col min="2032" max="2033" width="9" style="122"/>
    <col min="2034" max="2034" width="10.375" style="122" customWidth="1"/>
    <col min="2035" max="2035" width="9" style="122"/>
    <col min="2036" max="2036" width="9.875" style="122" bestFit="1" customWidth="1"/>
    <col min="2037" max="2278" width="9" style="122"/>
    <col min="2279" max="2279" width="8.625" style="122" customWidth="1"/>
    <col min="2280" max="2280" width="9.5" style="122" customWidth="1"/>
    <col min="2281" max="2281" width="11" style="122" bestFit="1" customWidth="1"/>
    <col min="2282" max="2282" width="23.375" style="122" customWidth="1"/>
    <col min="2283" max="2285" width="7.625" style="122" customWidth="1"/>
    <col min="2286" max="2287" width="12.75" style="122" customWidth="1"/>
    <col min="2288" max="2289" width="9" style="122"/>
    <col min="2290" max="2290" width="10.375" style="122" customWidth="1"/>
    <col min="2291" max="2291" width="9" style="122"/>
    <col min="2292" max="2292" width="9.875" style="122" bestFit="1" customWidth="1"/>
    <col min="2293" max="2534" width="9" style="122"/>
    <col min="2535" max="2535" width="8.625" style="122" customWidth="1"/>
    <col min="2536" max="2536" width="9.5" style="122" customWidth="1"/>
    <col min="2537" max="2537" width="11" style="122" bestFit="1" customWidth="1"/>
    <col min="2538" max="2538" width="23.375" style="122" customWidth="1"/>
    <col min="2539" max="2541" width="7.625" style="122" customWidth="1"/>
    <col min="2542" max="2543" width="12.75" style="122" customWidth="1"/>
    <col min="2544" max="2545" width="9" style="122"/>
    <col min="2546" max="2546" width="10.375" style="122" customWidth="1"/>
    <col min="2547" max="2547" width="9" style="122"/>
    <col min="2548" max="2548" width="9.875" style="122" bestFit="1" customWidth="1"/>
    <col min="2549" max="2790" width="9" style="122"/>
    <col min="2791" max="2791" width="8.625" style="122" customWidth="1"/>
    <col min="2792" max="2792" width="9.5" style="122" customWidth="1"/>
    <col min="2793" max="2793" width="11" style="122" bestFit="1" customWidth="1"/>
    <col min="2794" max="2794" width="23.375" style="122" customWidth="1"/>
    <col min="2795" max="2797" width="7.625" style="122" customWidth="1"/>
    <col min="2798" max="2799" width="12.75" style="122" customWidth="1"/>
    <col min="2800" max="2801" width="9" style="122"/>
    <col min="2802" max="2802" width="10.375" style="122" customWidth="1"/>
    <col min="2803" max="2803" width="9" style="122"/>
    <col min="2804" max="2804" width="9.875" style="122" bestFit="1" customWidth="1"/>
    <col min="2805" max="3046" width="9" style="122"/>
    <col min="3047" max="3047" width="8.625" style="122" customWidth="1"/>
    <col min="3048" max="3048" width="9.5" style="122" customWidth="1"/>
    <col min="3049" max="3049" width="11" style="122" bestFit="1" customWidth="1"/>
    <col min="3050" max="3050" width="23.375" style="122" customWidth="1"/>
    <col min="3051" max="3053" width="7.625" style="122" customWidth="1"/>
    <col min="3054" max="3055" width="12.75" style="122" customWidth="1"/>
    <col min="3056" max="3057" width="9" style="122"/>
    <col min="3058" max="3058" width="10.375" style="122" customWidth="1"/>
    <col min="3059" max="3059" width="9" style="122"/>
    <col min="3060" max="3060" width="9.875" style="122" bestFit="1" customWidth="1"/>
    <col min="3061" max="3302" width="9" style="122"/>
    <col min="3303" max="3303" width="8.625" style="122" customWidth="1"/>
    <col min="3304" max="3304" width="9.5" style="122" customWidth="1"/>
    <col min="3305" max="3305" width="11" style="122" bestFit="1" customWidth="1"/>
    <col min="3306" max="3306" width="23.375" style="122" customWidth="1"/>
    <col min="3307" max="3309" width="7.625" style="122" customWidth="1"/>
    <col min="3310" max="3311" width="12.75" style="122" customWidth="1"/>
    <col min="3312" max="3313" width="9" style="122"/>
    <col min="3314" max="3314" width="10.375" style="122" customWidth="1"/>
    <col min="3315" max="3315" width="9" style="122"/>
    <col min="3316" max="3316" width="9.875" style="122" bestFit="1" customWidth="1"/>
    <col min="3317" max="3558" width="9" style="122"/>
    <col min="3559" max="3559" width="8.625" style="122" customWidth="1"/>
    <col min="3560" max="3560" width="9.5" style="122" customWidth="1"/>
    <col min="3561" max="3561" width="11" style="122" bestFit="1" customWidth="1"/>
    <col min="3562" max="3562" width="23.375" style="122" customWidth="1"/>
    <col min="3563" max="3565" width="7.625" style="122" customWidth="1"/>
    <col min="3566" max="3567" width="12.75" style="122" customWidth="1"/>
    <col min="3568" max="3569" width="9" style="122"/>
    <col min="3570" max="3570" width="10.375" style="122" customWidth="1"/>
    <col min="3571" max="3571" width="9" style="122"/>
    <col min="3572" max="3572" width="9.875" style="122" bestFit="1" customWidth="1"/>
    <col min="3573" max="3814" width="9" style="122"/>
    <col min="3815" max="3815" width="8.625" style="122" customWidth="1"/>
    <col min="3816" max="3816" width="9.5" style="122" customWidth="1"/>
    <col min="3817" max="3817" width="11" style="122" bestFit="1" customWidth="1"/>
    <col min="3818" max="3818" width="23.375" style="122" customWidth="1"/>
    <col min="3819" max="3821" width="7.625" style="122" customWidth="1"/>
    <col min="3822" max="3823" width="12.75" style="122" customWidth="1"/>
    <col min="3824" max="3825" width="9" style="122"/>
    <col min="3826" max="3826" width="10.375" style="122" customWidth="1"/>
    <col min="3827" max="3827" width="9" style="122"/>
    <col min="3828" max="3828" width="9.875" style="122" bestFit="1" customWidth="1"/>
    <col min="3829" max="4070" width="9" style="122"/>
    <col min="4071" max="4071" width="8.625" style="122" customWidth="1"/>
    <col min="4072" max="4072" width="9.5" style="122" customWidth="1"/>
    <col min="4073" max="4073" width="11" style="122" bestFit="1" customWidth="1"/>
    <col min="4074" max="4074" width="23.375" style="122" customWidth="1"/>
    <col min="4075" max="4077" width="7.625" style="122" customWidth="1"/>
    <col min="4078" max="4079" width="12.75" style="122" customWidth="1"/>
    <col min="4080" max="4081" width="9" style="122"/>
    <col min="4082" max="4082" width="10.375" style="122" customWidth="1"/>
    <col min="4083" max="4083" width="9" style="122"/>
    <col min="4084" max="4084" width="9.875" style="122" bestFit="1" customWidth="1"/>
    <col min="4085" max="4326" width="9" style="122"/>
    <col min="4327" max="4327" width="8.625" style="122" customWidth="1"/>
    <col min="4328" max="4328" width="9.5" style="122" customWidth="1"/>
    <col min="4329" max="4329" width="11" style="122" bestFit="1" customWidth="1"/>
    <col min="4330" max="4330" width="23.375" style="122" customWidth="1"/>
    <col min="4331" max="4333" width="7.625" style="122" customWidth="1"/>
    <col min="4334" max="4335" width="12.75" style="122" customWidth="1"/>
    <col min="4336" max="4337" width="9" style="122"/>
    <col min="4338" max="4338" width="10.375" style="122" customWidth="1"/>
    <col min="4339" max="4339" width="9" style="122"/>
    <col min="4340" max="4340" width="9.875" style="122" bestFit="1" customWidth="1"/>
    <col min="4341" max="4582" width="9" style="122"/>
    <col min="4583" max="4583" width="8.625" style="122" customWidth="1"/>
    <col min="4584" max="4584" width="9.5" style="122" customWidth="1"/>
    <col min="4585" max="4585" width="11" style="122" bestFit="1" customWidth="1"/>
    <col min="4586" max="4586" width="23.375" style="122" customWidth="1"/>
    <col min="4587" max="4589" width="7.625" style="122" customWidth="1"/>
    <col min="4590" max="4591" width="12.75" style="122" customWidth="1"/>
    <col min="4592" max="4593" width="9" style="122"/>
    <col min="4594" max="4594" width="10.375" style="122" customWidth="1"/>
    <col min="4595" max="4595" width="9" style="122"/>
    <col min="4596" max="4596" width="9.875" style="122" bestFit="1" customWidth="1"/>
    <col min="4597" max="4838" width="9" style="122"/>
    <col min="4839" max="4839" width="8.625" style="122" customWidth="1"/>
    <col min="4840" max="4840" width="9.5" style="122" customWidth="1"/>
    <col min="4841" max="4841" width="11" style="122" bestFit="1" customWidth="1"/>
    <col min="4842" max="4842" width="23.375" style="122" customWidth="1"/>
    <col min="4843" max="4845" width="7.625" style="122" customWidth="1"/>
    <col min="4846" max="4847" width="12.75" style="122" customWidth="1"/>
    <col min="4848" max="4849" width="9" style="122"/>
    <col min="4850" max="4850" width="10.375" style="122" customWidth="1"/>
    <col min="4851" max="4851" width="9" style="122"/>
    <col min="4852" max="4852" width="9.875" style="122" bestFit="1" customWidth="1"/>
    <col min="4853" max="5094" width="9" style="122"/>
    <col min="5095" max="5095" width="8.625" style="122" customWidth="1"/>
    <col min="5096" max="5096" width="9.5" style="122" customWidth="1"/>
    <col min="5097" max="5097" width="11" style="122" bestFit="1" customWidth="1"/>
    <col min="5098" max="5098" width="23.375" style="122" customWidth="1"/>
    <col min="5099" max="5101" width="7.625" style="122" customWidth="1"/>
    <col min="5102" max="5103" width="12.75" style="122" customWidth="1"/>
    <col min="5104" max="5105" width="9" style="122"/>
    <col min="5106" max="5106" width="10.375" style="122" customWidth="1"/>
    <col min="5107" max="5107" width="9" style="122"/>
    <col min="5108" max="5108" width="9.875" style="122" bestFit="1" customWidth="1"/>
    <col min="5109" max="5350" width="9" style="122"/>
    <col min="5351" max="5351" width="8.625" style="122" customWidth="1"/>
    <col min="5352" max="5352" width="9.5" style="122" customWidth="1"/>
    <col min="5353" max="5353" width="11" style="122" bestFit="1" customWidth="1"/>
    <col min="5354" max="5354" width="23.375" style="122" customWidth="1"/>
    <col min="5355" max="5357" width="7.625" style="122" customWidth="1"/>
    <col min="5358" max="5359" width="12.75" style="122" customWidth="1"/>
    <col min="5360" max="5361" width="9" style="122"/>
    <col min="5362" max="5362" width="10.375" style="122" customWidth="1"/>
    <col min="5363" max="5363" width="9" style="122"/>
    <col min="5364" max="5364" width="9.875" style="122" bestFit="1" customWidth="1"/>
    <col min="5365" max="5606" width="9" style="122"/>
    <col min="5607" max="5607" width="8.625" style="122" customWidth="1"/>
    <col min="5608" max="5608" width="9.5" style="122" customWidth="1"/>
    <col min="5609" max="5609" width="11" style="122" bestFit="1" customWidth="1"/>
    <col min="5610" max="5610" width="23.375" style="122" customWidth="1"/>
    <col min="5611" max="5613" width="7.625" style="122" customWidth="1"/>
    <col min="5614" max="5615" width="12.75" style="122" customWidth="1"/>
    <col min="5616" max="5617" width="9" style="122"/>
    <col min="5618" max="5618" width="10.375" style="122" customWidth="1"/>
    <col min="5619" max="5619" width="9" style="122"/>
    <col min="5620" max="5620" width="9.875" style="122" bestFit="1" customWidth="1"/>
    <col min="5621" max="5862" width="9" style="122"/>
    <col min="5863" max="5863" width="8.625" style="122" customWidth="1"/>
    <col min="5864" max="5864" width="9.5" style="122" customWidth="1"/>
    <col min="5865" max="5865" width="11" style="122" bestFit="1" customWidth="1"/>
    <col min="5866" max="5866" width="23.375" style="122" customWidth="1"/>
    <col min="5867" max="5869" width="7.625" style="122" customWidth="1"/>
    <col min="5870" max="5871" width="12.75" style="122" customWidth="1"/>
    <col min="5872" max="5873" width="9" style="122"/>
    <col min="5874" max="5874" width="10.375" style="122" customWidth="1"/>
    <col min="5875" max="5875" width="9" style="122"/>
    <col min="5876" max="5876" width="9.875" style="122" bestFit="1" customWidth="1"/>
    <col min="5877" max="6118" width="9" style="122"/>
    <col min="6119" max="6119" width="8.625" style="122" customWidth="1"/>
    <col min="6120" max="6120" width="9.5" style="122" customWidth="1"/>
    <col min="6121" max="6121" width="11" style="122" bestFit="1" customWidth="1"/>
    <col min="6122" max="6122" width="23.375" style="122" customWidth="1"/>
    <col min="6123" max="6125" width="7.625" style="122" customWidth="1"/>
    <col min="6126" max="6127" width="12.75" style="122" customWidth="1"/>
    <col min="6128" max="6129" width="9" style="122"/>
    <col min="6130" max="6130" width="10.375" style="122" customWidth="1"/>
    <col min="6131" max="6131" width="9" style="122"/>
    <col min="6132" max="6132" width="9.875" style="122" bestFit="1" customWidth="1"/>
    <col min="6133" max="6374" width="9" style="122"/>
    <col min="6375" max="6375" width="8.625" style="122" customWidth="1"/>
    <col min="6376" max="6376" width="9.5" style="122" customWidth="1"/>
    <col min="6377" max="6377" width="11" style="122" bestFit="1" customWidth="1"/>
    <col min="6378" max="6378" width="23.375" style="122" customWidth="1"/>
    <col min="6379" max="6381" width="7.625" style="122" customWidth="1"/>
    <col min="6382" max="6383" width="12.75" style="122" customWidth="1"/>
    <col min="6384" max="6385" width="9" style="122"/>
    <col min="6386" max="6386" width="10.375" style="122" customWidth="1"/>
    <col min="6387" max="6387" width="9" style="122"/>
    <col min="6388" max="6388" width="9.875" style="122" bestFit="1" customWidth="1"/>
    <col min="6389" max="6630" width="9" style="122"/>
    <col min="6631" max="6631" width="8.625" style="122" customWidth="1"/>
    <col min="6632" max="6632" width="9.5" style="122" customWidth="1"/>
    <col min="6633" max="6633" width="11" style="122" bestFit="1" customWidth="1"/>
    <col min="6634" max="6634" width="23.375" style="122" customWidth="1"/>
    <col min="6635" max="6637" width="7.625" style="122" customWidth="1"/>
    <col min="6638" max="6639" width="12.75" style="122" customWidth="1"/>
    <col min="6640" max="6641" width="9" style="122"/>
    <col min="6642" max="6642" width="10.375" style="122" customWidth="1"/>
    <col min="6643" max="6643" width="9" style="122"/>
    <col min="6644" max="6644" width="9.875" style="122" bestFit="1" customWidth="1"/>
    <col min="6645" max="6886" width="9" style="122"/>
    <col min="6887" max="6887" width="8.625" style="122" customWidth="1"/>
    <col min="6888" max="6888" width="9.5" style="122" customWidth="1"/>
    <col min="6889" max="6889" width="11" style="122" bestFit="1" customWidth="1"/>
    <col min="6890" max="6890" width="23.375" style="122" customWidth="1"/>
    <col min="6891" max="6893" width="7.625" style="122" customWidth="1"/>
    <col min="6894" max="6895" width="12.75" style="122" customWidth="1"/>
    <col min="6896" max="6897" width="9" style="122"/>
    <col min="6898" max="6898" width="10.375" style="122" customWidth="1"/>
    <col min="6899" max="6899" width="9" style="122"/>
    <col min="6900" max="6900" width="9.875" style="122" bestFit="1" customWidth="1"/>
    <col min="6901" max="7142" width="9" style="122"/>
    <col min="7143" max="7143" width="8.625" style="122" customWidth="1"/>
    <col min="7144" max="7144" width="9.5" style="122" customWidth="1"/>
    <col min="7145" max="7145" width="11" style="122" bestFit="1" customWidth="1"/>
    <col min="7146" max="7146" width="23.375" style="122" customWidth="1"/>
    <col min="7147" max="7149" width="7.625" style="122" customWidth="1"/>
    <col min="7150" max="7151" width="12.75" style="122" customWidth="1"/>
    <col min="7152" max="7153" width="9" style="122"/>
    <col min="7154" max="7154" width="10.375" style="122" customWidth="1"/>
    <col min="7155" max="7155" width="9" style="122"/>
    <col min="7156" max="7156" width="9.875" style="122" bestFit="1" customWidth="1"/>
    <col min="7157" max="7398" width="9" style="122"/>
    <col min="7399" max="7399" width="8.625" style="122" customWidth="1"/>
    <col min="7400" max="7400" width="9.5" style="122" customWidth="1"/>
    <col min="7401" max="7401" width="11" style="122" bestFit="1" customWidth="1"/>
    <col min="7402" max="7402" width="23.375" style="122" customWidth="1"/>
    <col min="7403" max="7405" width="7.625" style="122" customWidth="1"/>
    <col min="7406" max="7407" width="12.75" style="122" customWidth="1"/>
    <col min="7408" max="7409" width="9" style="122"/>
    <col min="7410" max="7410" width="10.375" style="122" customWidth="1"/>
    <col min="7411" max="7411" width="9" style="122"/>
    <col min="7412" max="7412" width="9.875" style="122" bestFit="1" customWidth="1"/>
    <col min="7413" max="7654" width="9" style="122"/>
    <col min="7655" max="7655" width="8.625" style="122" customWidth="1"/>
    <col min="7656" max="7656" width="9.5" style="122" customWidth="1"/>
    <col min="7657" max="7657" width="11" style="122" bestFit="1" customWidth="1"/>
    <col min="7658" max="7658" width="23.375" style="122" customWidth="1"/>
    <col min="7659" max="7661" width="7.625" style="122" customWidth="1"/>
    <col min="7662" max="7663" width="12.75" style="122" customWidth="1"/>
    <col min="7664" max="7665" width="9" style="122"/>
    <col min="7666" max="7666" width="10.375" style="122" customWidth="1"/>
    <col min="7667" max="7667" width="9" style="122"/>
    <col min="7668" max="7668" width="9.875" style="122" bestFit="1" customWidth="1"/>
    <col min="7669" max="7910" width="9" style="122"/>
    <col min="7911" max="7911" width="8.625" style="122" customWidth="1"/>
    <col min="7912" max="7912" width="9.5" style="122" customWidth="1"/>
    <col min="7913" max="7913" width="11" style="122" bestFit="1" customWidth="1"/>
    <col min="7914" max="7914" width="23.375" style="122" customWidth="1"/>
    <col min="7915" max="7917" width="7.625" style="122" customWidth="1"/>
    <col min="7918" max="7919" width="12.75" style="122" customWidth="1"/>
    <col min="7920" max="7921" width="9" style="122"/>
    <col min="7922" max="7922" width="10.375" style="122" customWidth="1"/>
    <col min="7923" max="7923" width="9" style="122"/>
    <col min="7924" max="7924" width="9.875" style="122" bestFit="1" customWidth="1"/>
    <col min="7925" max="8166" width="9" style="122"/>
    <col min="8167" max="8167" width="8.625" style="122" customWidth="1"/>
    <col min="8168" max="8168" width="9.5" style="122" customWidth="1"/>
    <col min="8169" max="8169" width="11" style="122" bestFit="1" customWidth="1"/>
    <col min="8170" max="8170" width="23.375" style="122" customWidth="1"/>
    <col min="8171" max="8173" width="7.625" style="122" customWidth="1"/>
    <col min="8174" max="8175" width="12.75" style="122" customWidth="1"/>
    <col min="8176" max="8177" width="9" style="122"/>
    <col min="8178" max="8178" width="10.375" style="122" customWidth="1"/>
    <col min="8179" max="8179" width="9" style="122"/>
    <col min="8180" max="8180" width="9.875" style="122" bestFit="1" customWidth="1"/>
    <col min="8181" max="8422" width="9" style="122"/>
    <col min="8423" max="8423" width="8.625" style="122" customWidth="1"/>
    <col min="8424" max="8424" width="9.5" style="122" customWidth="1"/>
    <col min="8425" max="8425" width="11" style="122" bestFit="1" customWidth="1"/>
    <col min="8426" max="8426" width="23.375" style="122" customWidth="1"/>
    <col min="8427" max="8429" width="7.625" style="122" customWidth="1"/>
    <col min="8430" max="8431" width="12.75" style="122" customWidth="1"/>
    <col min="8432" max="8433" width="9" style="122"/>
    <col min="8434" max="8434" width="10.375" style="122" customWidth="1"/>
    <col min="8435" max="8435" width="9" style="122"/>
    <col min="8436" max="8436" width="9.875" style="122" bestFit="1" customWidth="1"/>
    <col min="8437" max="8678" width="9" style="122"/>
    <col min="8679" max="8679" width="8.625" style="122" customWidth="1"/>
    <col min="8680" max="8680" width="9.5" style="122" customWidth="1"/>
    <col min="8681" max="8681" width="11" style="122" bestFit="1" customWidth="1"/>
    <col min="8682" max="8682" width="23.375" style="122" customWidth="1"/>
    <col min="8683" max="8685" width="7.625" style="122" customWidth="1"/>
    <col min="8686" max="8687" width="12.75" style="122" customWidth="1"/>
    <col min="8688" max="8689" width="9" style="122"/>
    <col min="8690" max="8690" width="10.375" style="122" customWidth="1"/>
    <col min="8691" max="8691" width="9" style="122"/>
    <col min="8692" max="8692" width="9.875" style="122" bestFit="1" customWidth="1"/>
    <col min="8693" max="8934" width="9" style="122"/>
    <col min="8935" max="8935" width="8.625" style="122" customWidth="1"/>
    <col min="8936" max="8936" width="9.5" style="122" customWidth="1"/>
    <col min="8937" max="8937" width="11" style="122" bestFit="1" customWidth="1"/>
    <col min="8938" max="8938" width="23.375" style="122" customWidth="1"/>
    <col min="8939" max="8941" width="7.625" style="122" customWidth="1"/>
    <col min="8942" max="8943" width="12.75" style="122" customWidth="1"/>
    <col min="8944" max="8945" width="9" style="122"/>
    <col min="8946" max="8946" width="10.375" style="122" customWidth="1"/>
    <col min="8947" max="8947" width="9" style="122"/>
    <col min="8948" max="8948" width="9.875" style="122" bestFit="1" customWidth="1"/>
    <col min="8949" max="9190" width="9" style="122"/>
    <col min="9191" max="9191" width="8.625" style="122" customWidth="1"/>
    <col min="9192" max="9192" width="9.5" style="122" customWidth="1"/>
    <col min="9193" max="9193" width="11" style="122" bestFit="1" customWidth="1"/>
    <col min="9194" max="9194" width="23.375" style="122" customWidth="1"/>
    <col min="9195" max="9197" width="7.625" style="122" customWidth="1"/>
    <col min="9198" max="9199" width="12.75" style="122" customWidth="1"/>
    <col min="9200" max="9201" width="9" style="122"/>
    <col min="9202" max="9202" width="10.375" style="122" customWidth="1"/>
    <col min="9203" max="9203" width="9" style="122"/>
    <col min="9204" max="9204" width="9.875" style="122" bestFit="1" customWidth="1"/>
    <col min="9205" max="9446" width="9" style="122"/>
    <col min="9447" max="9447" width="8.625" style="122" customWidth="1"/>
    <col min="9448" max="9448" width="9.5" style="122" customWidth="1"/>
    <col min="9449" max="9449" width="11" style="122" bestFit="1" customWidth="1"/>
    <col min="9450" max="9450" width="23.375" style="122" customWidth="1"/>
    <col min="9451" max="9453" width="7.625" style="122" customWidth="1"/>
    <col min="9454" max="9455" width="12.75" style="122" customWidth="1"/>
    <col min="9456" max="9457" width="9" style="122"/>
    <col min="9458" max="9458" width="10.375" style="122" customWidth="1"/>
    <col min="9459" max="9459" width="9" style="122"/>
    <col min="9460" max="9460" width="9.875" style="122" bestFit="1" customWidth="1"/>
    <col min="9461" max="9702" width="9" style="122"/>
    <col min="9703" max="9703" width="8.625" style="122" customWidth="1"/>
    <col min="9704" max="9704" width="9.5" style="122" customWidth="1"/>
    <col min="9705" max="9705" width="11" style="122" bestFit="1" customWidth="1"/>
    <col min="9706" max="9706" width="23.375" style="122" customWidth="1"/>
    <col min="9707" max="9709" width="7.625" style="122" customWidth="1"/>
    <col min="9710" max="9711" width="12.75" style="122" customWidth="1"/>
    <col min="9712" max="9713" width="9" style="122"/>
    <col min="9714" max="9714" width="10.375" style="122" customWidth="1"/>
    <col min="9715" max="9715" width="9" style="122"/>
    <col min="9716" max="9716" width="9.875" style="122" bestFit="1" customWidth="1"/>
    <col min="9717" max="9958" width="9" style="122"/>
    <col min="9959" max="9959" width="8.625" style="122" customWidth="1"/>
    <col min="9960" max="9960" width="9.5" style="122" customWidth="1"/>
    <col min="9961" max="9961" width="11" style="122" bestFit="1" customWidth="1"/>
    <col min="9962" max="9962" width="23.375" style="122" customWidth="1"/>
    <col min="9963" max="9965" width="7.625" style="122" customWidth="1"/>
    <col min="9966" max="9967" width="12.75" style="122" customWidth="1"/>
    <col min="9968" max="9969" width="9" style="122"/>
    <col min="9970" max="9970" width="10.375" style="122" customWidth="1"/>
    <col min="9971" max="9971" width="9" style="122"/>
    <col min="9972" max="9972" width="9.875" style="122" bestFit="1" customWidth="1"/>
    <col min="9973" max="10214" width="9" style="122"/>
    <col min="10215" max="10215" width="8.625" style="122" customWidth="1"/>
    <col min="10216" max="10216" width="9.5" style="122" customWidth="1"/>
    <col min="10217" max="10217" width="11" style="122" bestFit="1" customWidth="1"/>
    <col min="10218" max="10218" width="23.375" style="122" customWidth="1"/>
    <col min="10219" max="10221" width="7.625" style="122" customWidth="1"/>
    <col min="10222" max="10223" width="12.75" style="122" customWidth="1"/>
    <col min="10224" max="10225" width="9" style="122"/>
    <col min="10226" max="10226" width="10.375" style="122" customWidth="1"/>
    <col min="10227" max="10227" width="9" style="122"/>
    <col min="10228" max="10228" width="9.875" style="122" bestFit="1" customWidth="1"/>
    <col min="10229" max="10470" width="9" style="122"/>
    <col min="10471" max="10471" width="8.625" style="122" customWidth="1"/>
    <col min="10472" max="10472" width="9.5" style="122" customWidth="1"/>
    <col min="10473" max="10473" width="11" style="122" bestFit="1" customWidth="1"/>
    <col min="10474" max="10474" width="23.375" style="122" customWidth="1"/>
    <col min="10475" max="10477" width="7.625" style="122" customWidth="1"/>
    <col min="10478" max="10479" width="12.75" style="122" customWidth="1"/>
    <col min="10480" max="10481" width="9" style="122"/>
    <col min="10482" max="10482" width="10.375" style="122" customWidth="1"/>
    <col min="10483" max="10483" width="9" style="122"/>
    <col min="10484" max="10484" width="9.875" style="122" bestFit="1" customWidth="1"/>
    <col min="10485" max="10726" width="9" style="122"/>
    <col min="10727" max="10727" width="8.625" style="122" customWidth="1"/>
    <col min="10728" max="10728" width="9.5" style="122" customWidth="1"/>
    <col min="10729" max="10729" width="11" style="122" bestFit="1" customWidth="1"/>
    <col min="10730" max="10730" width="23.375" style="122" customWidth="1"/>
    <col min="10731" max="10733" width="7.625" style="122" customWidth="1"/>
    <col min="10734" max="10735" width="12.75" style="122" customWidth="1"/>
    <col min="10736" max="10737" width="9" style="122"/>
    <col min="10738" max="10738" width="10.375" style="122" customWidth="1"/>
    <col min="10739" max="10739" width="9" style="122"/>
    <col min="10740" max="10740" width="9.875" style="122" bestFit="1" customWidth="1"/>
    <col min="10741" max="10982" width="9" style="122"/>
    <col min="10983" max="10983" width="8.625" style="122" customWidth="1"/>
    <col min="10984" max="10984" width="9.5" style="122" customWidth="1"/>
    <col min="10985" max="10985" width="11" style="122" bestFit="1" customWidth="1"/>
    <col min="10986" max="10986" width="23.375" style="122" customWidth="1"/>
    <col min="10987" max="10989" width="7.625" style="122" customWidth="1"/>
    <col min="10990" max="10991" width="12.75" style="122" customWidth="1"/>
    <col min="10992" max="10993" width="9" style="122"/>
    <col min="10994" max="10994" width="10.375" style="122" customWidth="1"/>
    <col min="10995" max="10995" width="9" style="122"/>
    <col min="10996" max="10996" width="9.875" style="122" bestFit="1" customWidth="1"/>
    <col min="10997" max="11238" width="9" style="122"/>
    <col min="11239" max="11239" width="8.625" style="122" customWidth="1"/>
    <col min="11240" max="11240" width="9.5" style="122" customWidth="1"/>
    <col min="11241" max="11241" width="11" style="122" bestFit="1" customWidth="1"/>
    <col min="11242" max="11242" width="23.375" style="122" customWidth="1"/>
    <col min="11243" max="11245" width="7.625" style="122" customWidth="1"/>
    <col min="11246" max="11247" width="12.75" style="122" customWidth="1"/>
    <col min="11248" max="11249" width="9" style="122"/>
    <col min="11250" max="11250" width="10.375" style="122" customWidth="1"/>
    <col min="11251" max="11251" width="9" style="122"/>
    <col min="11252" max="11252" width="9.875" style="122" bestFit="1" customWidth="1"/>
    <col min="11253" max="11494" width="9" style="122"/>
    <col min="11495" max="11495" width="8.625" style="122" customWidth="1"/>
    <col min="11496" max="11496" width="9.5" style="122" customWidth="1"/>
    <col min="11497" max="11497" width="11" style="122" bestFit="1" customWidth="1"/>
    <col min="11498" max="11498" width="23.375" style="122" customWidth="1"/>
    <col min="11499" max="11501" width="7.625" style="122" customWidth="1"/>
    <col min="11502" max="11503" width="12.75" style="122" customWidth="1"/>
    <col min="11504" max="11505" width="9" style="122"/>
    <col min="11506" max="11506" width="10.375" style="122" customWidth="1"/>
    <col min="11507" max="11507" width="9" style="122"/>
    <col min="11508" max="11508" width="9.875" style="122" bestFit="1" customWidth="1"/>
    <col min="11509" max="11750" width="9" style="122"/>
    <col min="11751" max="11751" width="8.625" style="122" customWidth="1"/>
    <col min="11752" max="11752" width="9.5" style="122" customWidth="1"/>
    <col min="11753" max="11753" width="11" style="122" bestFit="1" customWidth="1"/>
    <col min="11754" max="11754" width="23.375" style="122" customWidth="1"/>
    <col min="11755" max="11757" width="7.625" style="122" customWidth="1"/>
    <col min="11758" max="11759" width="12.75" style="122" customWidth="1"/>
    <col min="11760" max="11761" width="9" style="122"/>
    <col min="11762" max="11762" width="10.375" style="122" customWidth="1"/>
    <col min="11763" max="11763" width="9" style="122"/>
    <col min="11764" max="11764" width="9.875" style="122" bestFit="1" customWidth="1"/>
    <col min="11765" max="12006" width="9" style="122"/>
    <col min="12007" max="12007" width="8.625" style="122" customWidth="1"/>
    <col min="12008" max="12008" width="9.5" style="122" customWidth="1"/>
    <col min="12009" max="12009" width="11" style="122" bestFit="1" customWidth="1"/>
    <col min="12010" max="12010" width="23.375" style="122" customWidth="1"/>
    <col min="12011" max="12013" width="7.625" style="122" customWidth="1"/>
    <col min="12014" max="12015" width="12.75" style="122" customWidth="1"/>
    <col min="12016" max="12017" width="9" style="122"/>
    <col min="12018" max="12018" width="10.375" style="122" customWidth="1"/>
    <col min="12019" max="12019" width="9" style="122"/>
    <col min="12020" max="12020" width="9.875" style="122" bestFit="1" customWidth="1"/>
    <col min="12021" max="12262" width="9" style="122"/>
    <col min="12263" max="12263" width="8.625" style="122" customWidth="1"/>
    <col min="12264" max="12264" width="9.5" style="122" customWidth="1"/>
    <col min="12265" max="12265" width="11" style="122" bestFit="1" customWidth="1"/>
    <col min="12266" max="12266" width="23.375" style="122" customWidth="1"/>
    <col min="12267" max="12269" width="7.625" style="122" customWidth="1"/>
    <col min="12270" max="12271" width="12.75" style="122" customWidth="1"/>
    <col min="12272" max="12273" width="9" style="122"/>
    <col min="12274" max="12274" width="10.375" style="122" customWidth="1"/>
    <col min="12275" max="12275" width="9" style="122"/>
    <col min="12276" max="12276" width="9.875" style="122" bestFit="1" customWidth="1"/>
    <col min="12277" max="12518" width="9" style="122"/>
    <col min="12519" max="12519" width="8.625" style="122" customWidth="1"/>
    <col min="12520" max="12520" width="9.5" style="122" customWidth="1"/>
    <col min="12521" max="12521" width="11" style="122" bestFit="1" customWidth="1"/>
    <col min="12522" max="12522" width="23.375" style="122" customWidth="1"/>
    <col min="12523" max="12525" width="7.625" style="122" customWidth="1"/>
    <col min="12526" max="12527" width="12.75" style="122" customWidth="1"/>
    <col min="12528" max="12529" width="9" style="122"/>
    <col min="12530" max="12530" width="10.375" style="122" customWidth="1"/>
    <col min="12531" max="12531" width="9" style="122"/>
    <col min="12532" max="12532" width="9.875" style="122" bestFit="1" customWidth="1"/>
    <col min="12533" max="12774" width="9" style="122"/>
    <col min="12775" max="12775" width="8.625" style="122" customWidth="1"/>
    <col min="12776" max="12776" width="9.5" style="122" customWidth="1"/>
    <col min="12777" max="12777" width="11" style="122" bestFit="1" customWidth="1"/>
    <col min="12778" max="12778" width="23.375" style="122" customWidth="1"/>
    <col min="12779" max="12781" width="7.625" style="122" customWidth="1"/>
    <col min="12782" max="12783" width="12.75" style="122" customWidth="1"/>
    <col min="12784" max="12785" width="9" style="122"/>
    <col min="12786" max="12786" width="10.375" style="122" customWidth="1"/>
    <col min="12787" max="12787" width="9" style="122"/>
    <col min="12788" max="12788" width="9.875" style="122" bestFit="1" customWidth="1"/>
    <col min="12789" max="13030" width="9" style="122"/>
    <col min="13031" max="13031" width="8.625" style="122" customWidth="1"/>
    <col min="13032" max="13032" width="9.5" style="122" customWidth="1"/>
    <col min="13033" max="13033" width="11" style="122" bestFit="1" customWidth="1"/>
    <col min="13034" max="13034" width="23.375" style="122" customWidth="1"/>
    <col min="13035" max="13037" width="7.625" style="122" customWidth="1"/>
    <col min="13038" max="13039" width="12.75" style="122" customWidth="1"/>
    <col min="13040" max="13041" width="9" style="122"/>
    <col min="13042" max="13042" width="10.375" style="122" customWidth="1"/>
    <col min="13043" max="13043" width="9" style="122"/>
    <col min="13044" max="13044" width="9.875" style="122" bestFit="1" customWidth="1"/>
    <col min="13045" max="13286" width="9" style="122"/>
    <col min="13287" max="13287" width="8.625" style="122" customWidth="1"/>
    <col min="13288" max="13288" width="9.5" style="122" customWidth="1"/>
    <col min="13289" max="13289" width="11" style="122" bestFit="1" customWidth="1"/>
    <col min="13290" max="13290" width="23.375" style="122" customWidth="1"/>
    <col min="13291" max="13293" width="7.625" style="122" customWidth="1"/>
    <col min="13294" max="13295" width="12.75" style="122" customWidth="1"/>
    <col min="13296" max="13297" width="9" style="122"/>
    <col min="13298" max="13298" width="10.375" style="122" customWidth="1"/>
    <col min="13299" max="13299" width="9" style="122"/>
    <col min="13300" max="13300" width="9.875" style="122" bestFit="1" customWidth="1"/>
    <col min="13301" max="13542" width="9" style="122"/>
    <col min="13543" max="13543" width="8.625" style="122" customWidth="1"/>
    <col min="13544" max="13544" width="9.5" style="122" customWidth="1"/>
    <col min="13545" max="13545" width="11" style="122" bestFit="1" customWidth="1"/>
    <col min="13546" max="13546" width="23.375" style="122" customWidth="1"/>
    <col min="13547" max="13549" width="7.625" style="122" customWidth="1"/>
    <col min="13550" max="13551" width="12.75" style="122" customWidth="1"/>
    <col min="13552" max="13553" width="9" style="122"/>
    <col min="13554" max="13554" width="10.375" style="122" customWidth="1"/>
    <col min="13555" max="13555" width="9" style="122"/>
    <col min="13556" max="13556" width="9.875" style="122" bestFit="1" customWidth="1"/>
    <col min="13557" max="13798" width="9" style="122"/>
    <col min="13799" max="13799" width="8.625" style="122" customWidth="1"/>
    <col min="13800" max="13800" width="9.5" style="122" customWidth="1"/>
    <col min="13801" max="13801" width="11" style="122" bestFit="1" customWidth="1"/>
    <col min="13802" max="13802" width="23.375" style="122" customWidth="1"/>
    <col min="13803" max="13805" width="7.625" style="122" customWidth="1"/>
    <col min="13806" max="13807" width="12.75" style="122" customWidth="1"/>
    <col min="13808" max="13809" width="9" style="122"/>
    <col min="13810" max="13810" width="10.375" style="122" customWidth="1"/>
    <col min="13811" max="13811" width="9" style="122"/>
    <col min="13812" max="13812" width="9.875" style="122" bestFit="1" customWidth="1"/>
    <col min="13813" max="14054" width="9" style="122"/>
    <col min="14055" max="14055" width="8.625" style="122" customWidth="1"/>
    <col min="14056" max="14056" width="9.5" style="122" customWidth="1"/>
    <col min="14057" max="14057" width="11" style="122" bestFit="1" customWidth="1"/>
    <col min="14058" max="14058" width="23.375" style="122" customWidth="1"/>
    <col min="14059" max="14061" width="7.625" style="122" customWidth="1"/>
    <col min="14062" max="14063" width="12.75" style="122" customWidth="1"/>
    <col min="14064" max="14065" width="9" style="122"/>
    <col min="14066" max="14066" width="10.375" style="122" customWidth="1"/>
    <col min="14067" max="14067" width="9" style="122"/>
    <col min="14068" max="14068" width="9.875" style="122" bestFit="1" customWidth="1"/>
    <col min="14069" max="14310" width="9" style="122"/>
    <col min="14311" max="14311" width="8.625" style="122" customWidth="1"/>
    <col min="14312" max="14312" width="9.5" style="122" customWidth="1"/>
    <col min="14313" max="14313" width="11" style="122" bestFit="1" customWidth="1"/>
    <col min="14314" max="14314" width="23.375" style="122" customWidth="1"/>
    <col min="14315" max="14317" width="7.625" style="122" customWidth="1"/>
    <col min="14318" max="14319" width="12.75" style="122" customWidth="1"/>
    <col min="14320" max="14321" width="9" style="122"/>
    <col min="14322" max="14322" width="10.375" style="122" customWidth="1"/>
    <col min="14323" max="14323" width="9" style="122"/>
    <col min="14324" max="14324" width="9.875" style="122" bestFit="1" customWidth="1"/>
    <col min="14325" max="14566" width="9" style="122"/>
    <col min="14567" max="14567" width="8.625" style="122" customWidth="1"/>
    <col min="14568" max="14568" width="9.5" style="122" customWidth="1"/>
    <col min="14569" max="14569" width="11" style="122" bestFit="1" customWidth="1"/>
    <col min="14570" max="14570" width="23.375" style="122" customWidth="1"/>
    <col min="14571" max="14573" width="7.625" style="122" customWidth="1"/>
    <col min="14574" max="14575" width="12.75" style="122" customWidth="1"/>
    <col min="14576" max="14577" width="9" style="122"/>
    <col min="14578" max="14578" width="10.375" style="122" customWidth="1"/>
    <col min="14579" max="14579" width="9" style="122"/>
    <col min="14580" max="14580" width="9.875" style="122" bestFit="1" customWidth="1"/>
    <col min="14581" max="14822" width="9" style="122"/>
    <col min="14823" max="14823" width="8.625" style="122" customWidth="1"/>
    <col min="14824" max="14824" width="9.5" style="122" customWidth="1"/>
    <col min="14825" max="14825" width="11" style="122" bestFit="1" customWidth="1"/>
    <col min="14826" max="14826" width="23.375" style="122" customWidth="1"/>
    <col min="14827" max="14829" width="7.625" style="122" customWidth="1"/>
    <col min="14830" max="14831" width="12.75" style="122" customWidth="1"/>
    <col min="14832" max="14833" width="9" style="122"/>
    <col min="14834" max="14834" width="10.375" style="122" customWidth="1"/>
    <col min="14835" max="14835" width="9" style="122"/>
    <col min="14836" max="14836" width="9.875" style="122" bestFit="1" customWidth="1"/>
    <col min="14837" max="15078" width="9" style="122"/>
    <col min="15079" max="15079" width="8.625" style="122" customWidth="1"/>
    <col min="15080" max="15080" width="9.5" style="122" customWidth="1"/>
    <col min="15081" max="15081" width="11" style="122" bestFit="1" customWidth="1"/>
    <col min="15082" max="15082" width="23.375" style="122" customWidth="1"/>
    <col min="15083" max="15085" width="7.625" style="122" customWidth="1"/>
    <col min="15086" max="15087" width="12.75" style="122" customWidth="1"/>
    <col min="15088" max="15089" width="9" style="122"/>
    <col min="15090" max="15090" width="10.375" style="122" customWidth="1"/>
    <col min="15091" max="15091" width="9" style="122"/>
    <col min="15092" max="15092" width="9.875" style="122" bestFit="1" customWidth="1"/>
    <col min="15093" max="15334" width="9" style="122"/>
    <col min="15335" max="15335" width="8.625" style="122" customWidth="1"/>
    <col min="15336" max="15336" width="9.5" style="122" customWidth="1"/>
    <col min="15337" max="15337" width="11" style="122" bestFit="1" customWidth="1"/>
    <col min="15338" max="15338" width="23.375" style="122" customWidth="1"/>
    <col min="15339" max="15341" width="7.625" style="122" customWidth="1"/>
    <col min="15342" max="15343" width="12.75" style="122" customWidth="1"/>
    <col min="15344" max="15345" width="9" style="122"/>
    <col min="15346" max="15346" width="10.375" style="122" customWidth="1"/>
    <col min="15347" max="15347" width="9" style="122"/>
    <col min="15348" max="15348" width="9.875" style="122" bestFit="1" customWidth="1"/>
    <col min="15349" max="15590" width="9" style="122"/>
    <col min="15591" max="15591" width="8.625" style="122" customWidth="1"/>
    <col min="15592" max="15592" width="9.5" style="122" customWidth="1"/>
    <col min="15593" max="15593" width="11" style="122" bestFit="1" customWidth="1"/>
    <col min="15594" max="15594" width="23.375" style="122" customWidth="1"/>
    <col min="15595" max="15597" width="7.625" style="122" customWidth="1"/>
    <col min="15598" max="15599" width="12.75" style="122" customWidth="1"/>
    <col min="15600" max="15601" width="9" style="122"/>
    <col min="15602" max="15602" width="10.375" style="122" customWidth="1"/>
    <col min="15603" max="15603" width="9" style="122"/>
    <col min="15604" max="15604" width="9.875" style="122" bestFit="1" customWidth="1"/>
    <col min="15605" max="15846" width="9" style="122"/>
    <col min="15847" max="15847" width="8.625" style="122" customWidth="1"/>
    <col min="15848" max="15848" width="9.5" style="122" customWidth="1"/>
    <col min="15849" max="15849" width="11" style="122" bestFit="1" customWidth="1"/>
    <col min="15850" max="15850" width="23.375" style="122" customWidth="1"/>
    <col min="15851" max="15853" width="7.625" style="122" customWidth="1"/>
    <col min="15854" max="15855" width="12.75" style="122" customWidth="1"/>
    <col min="15856" max="15857" width="9" style="122"/>
    <col min="15858" max="15858" width="10.375" style="122" customWidth="1"/>
    <col min="15859" max="15859" width="9" style="122"/>
    <col min="15860" max="15860" width="9.875" style="122" bestFit="1" customWidth="1"/>
    <col min="15861" max="16102" width="9" style="122"/>
    <col min="16103" max="16103" width="8.625" style="122" customWidth="1"/>
    <col min="16104" max="16104" width="9.5" style="122" customWidth="1"/>
    <col min="16105" max="16105" width="11" style="122" bestFit="1" customWidth="1"/>
    <col min="16106" max="16106" width="23.375" style="122" customWidth="1"/>
    <col min="16107" max="16109" width="7.625" style="122" customWidth="1"/>
    <col min="16110" max="16111" width="12.75" style="122" customWidth="1"/>
    <col min="16112" max="16113" width="9" style="122"/>
    <col min="16114" max="16114" width="10.375" style="122" customWidth="1"/>
    <col min="16115" max="16115" width="9" style="122"/>
    <col min="16116" max="16116" width="9.875" style="122" bestFit="1" customWidth="1"/>
    <col min="16117" max="16384" width="9" style="122"/>
  </cols>
  <sheetData>
    <row r="1" spans="1:9" s="113" customFormat="1" ht="28.5" customHeight="1">
      <c r="A1" s="110" t="s">
        <v>151</v>
      </c>
      <c r="B1" s="64" t="s">
        <v>74</v>
      </c>
      <c r="C1" s="64" t="s">
        <v>152</v>
      </c>
      <c r="D1" s="110" t="s">
        <v>123</v>
      </c>
      <c r="E1" s="110" t="s">
        <v>153</v>
      </c>
      <c r="F1" s="110" t="s">
        <v>154</v>
      </c>
      <c r="G1" s="111" t="s">
        <v>127</v>
      </c>
      <c r="H1" s="112" t="s">
        <v>155</v>
      </c>
      <c r="I1" s="112" t="s">
        <v>156</v>
      </c>
    </row>
    <row r="2" spans="1:9" s="117" customFormat="1" ht="28.5" customHeight="1">
      <c r="A2" s="114">
        <v>40</v>
      </c>
      <c r="B2" s="110" t="s">
        <v>157</v>
      </c>
      <c r="C2" s="64" t="s">
        <v>158</v>
      </c>
      <c r="D2" s="62" t="s">
        <v>159</v>
      </c>
      <c r="E2" s="64" t="s">
        <v>160</v>
      </c>
      <c r="F2" s="64">
        <v>26</v>
      </c>
      <c r="G2" s="115">
        <v>18</v>
      </c>
      <c r="H2" s="116">
        <v>3</v>
      </c>
      <c r="I2" s="116">
        <v>1</v>
      </c>
    </row>
    <row r="3" spans="1:9" s="117" customFormat="1" ht="28.5" customHeight="1">
      <c r="A3" s="114">
        <v>41</v>
      </c>
      <c r="B3" s="110" t="s">
        <v>157</v>
      </c>
      <c r="C3" s="64" t="s">
        <v>158</v>
      </c>
      <c r="D3" s="62" t="s">
        <v>159</v>
      </c>
      <c r="E3" s="64" t="s">
        <v>161</v>
      </c>
      <c r="F3" s="64">
        <v>24</v>
      </c>
      <c r="G3" s="115">
        <v>18</v>
      </c>
      <c r="H3" s="116">
        <v>3</v>
      </c>
      <c r="I3" s="116">
        <v>2</v>
      </c>
    </row>
    <row r="4" spans="1:9" s="117" customFormat="1" ht="28.5" customHeight="1">
      <c r="A4" s="114">
        <v>42</v>
      </c>
      <c r="B4" s="110" t="s">
        <v>157</v>
      </c>
      <c r="C4" s="64" t="s">
        <v>158</v>
      </c>
      <c r="D4" s="62" t="s">
        <v>159</v>
      </c>
      <c r="E4" s="64" t="s">
        <v>162</v>
      </c>
      <c r="F4" s="64">
        <v>22</v>
      </c>
      <c r="G4" s="115">
        <v>18</v>
      </c>
      <c r="H4" s="116">
        <v>3</v>
      </c>
      <c r="I4" s="116">
        <v>3</v>
      </c>
    </row>
    <row r="5" spans="1:9" s="117" customFormat="1" ht="28.5" customHeight="1">
      <c r="A5" s="114">
        <v>43</v>
      </c>
      <c r="B5" s="110" t="s">
        <v>157</v>
      </c>
      <c r="C5" s="64" t="s">
        <v>158</v>
      </c>
      <c r="D5" s="62" t="s">
        <v>159</v>
      </c>
      <c r="E5" s="64" t="s">
        <v>163</v>
      </c>
      <c r="F5" s="64">
        <v>20</v>
      </c>
      <c r="G5" s="115">
        <v>18</v>
      </c>
      <c r="H5" s="116">
        <v>3</v>
      </c>
      <c r="I5" s="116">
        <v>4</v>
      </c>
    </row>
    <row r="6" spans="1:9" s="117" customFormat="1" ht="28.5" customHeight="1">
      <c r="A6" s="114">
        <v>47</v>
      </c>
      <c r="B6" s="110" t="s">
        <v>157</v>
      </c>
      <c r="C6" s="64" t="s">
        <v>158</v>
      </c>
      <c r="D6" s="62" t="s">
        <v>164</v>
      </c>
      <c r="E6" s="64" t="s">
        <v>165</v>
      </c>
      <c r="F6" s="64">
        <v>22</v>
      </c>
      <c r="G6" s="115">
        <v>23</v>
      </c>
      <c r="H6" s="116">
        <v>3</v>
      </c>
      <c r="I6" s="116">
        <v>5</v>
      </c>
    </row>
    <row r="7" spans="1:9" s="117" customFormat="1" ht="28.5" customHeight="1">
      <c r="A7" s="114">
        <v>48</v>
      </c>
      <c r="B7" s="110" t="s">
        <v>157</v>
      </c>
      <c r="C7" s="64" t="s">
        <v>158</v>
      </c>
      <c r="D7" s="62" t="s">
        <v>164</v>
      </c>
      <c r="E7" s="64" t="s">
        <v>166</v>
      </c>
      <c r="F7" s="64">
        <v>20</v>
      </c>
      <c r="G7" s="115">
        <v>23</v>
      </c>
      <c r="H7" s="116">
        <v>3</v>
      </c>
      <c r="I7" s="116">
        <v>6</v>
      </c>
    </row>
    <row r="8" spans="1:9" s="117" customFormat="1" ht="28.5" customHeight="1">
      <c r="A8" s="114">
        <v>22</v>
      </c>
      <c r="B8" s="110" t="s">
        <v>157</v>
      </c>
      <c r="C8" s="64" t="s">
        <v>158</v>
      </c>
      <c r="D8" s="62" t="s">
        <v>167</v>
      </c>
      <c r="E8" s="64" t="s">
        <v>82</v>
      </c>
      <c r="F8" s="64">
        <v>18</v>
      </c>
      <c r="G8" s="115">
        <v>23</v>
      </c>
      <c r="H8" s="116">
        <v>3</v>
      </c>
      <c r="I8" s="116">
        <v>7</v>
      </c>
    </row>
    <row r="9" spans="1:9" s="117" customFormat="1" ht="28.5" customHeight="1">
      <c r="A9" s="114">
        <v>23</v>
      </c>
      <c r="B9" s="110" t="s">
        <v>157</v>
      </c>
      <c r="C9" s="64" t="s">
        <v>158</v>
      </c>
      <c r="D9" s="62" t="s">
        <v>167</v>
      </c>
      <c r="E9" s="64" t="s">
        <v>83</v>
      </c>
      <c r="F9" s="64">
        <v>16</v>
      </c>
      <c r="G9" s="115">
        <v>23</v>
      </c>
      <c r="H9" s="116">
        <v>3</v>
      </c>
      <c r="I9" s="116">
        <v>8</v>
      </c>
    </row>
    <row r="10" spans="1:9" s="117" customFormat="1" ht="28.5" customHeight="1">
      <c r="A10" s="114">
        <v>119</v>
      </c>
      <c r="B10" s="110" t="s">
        <v>157</v>
      </c>
      <c r="C10" s="64" t="s">
        <v>158</v>
      </c>
      <c r="D10" s="62" t="s">
        <v>168</v>
      </c>
      <c r="E10" s="64" t="s">
        <v>169</v>
      </c>
      <c r="F10" s="64">
        <v>14</v>
      </c>
      <c r="G10" s="115">
        <v>16</v>
      </c>
      <c r="H10" s="116">
        <v>3</v>
      </c>
      <c r="I10" s="116">
        <v>8</v>
      </c>
    </row>
    <row r="11" spans="1:9" s="117" customFormat="1" ht="28.5" customHeight="1">
      <c r="A11" s="114">
        <v>53</v>
      </c>
      <c r="B11" s="110" t="s">
        <v>157</v>
      </c>
      <c r="C11" s="64" t="s">
        <v>170</v>
      </c>
      <c r="D11" s="63" t="s">
        <v>171</v>
      </c>
      <c r="E11" s="64" t="s">
        <v>75</v>
      </c>
      <c r="F11" s="64">
        <v>24</v>
      </c>
      <c r="G11" s="115">
        <v>23</v>
      </c>
      <c r="H11" s="116">
        <v>3</v>
      </c>
      <c r="I11" s="116">
        <v>9</v>
      </c>
    </row>
    <row r="12" spans="1:9" s="117" customFormat="1" ht="28.5" customHeight="1">
      <c r="A12" s="114">
        <v>54</v>
      </c>
      <c r="B12" s="110" t="s">
        <v>157</v>
      </c>
      <c r="C12" s="64" t="s">
        <v>170</v>
      </c>
      <c r="D12" s="63" t="s">
        <v>171</v>
      </c>
      <c r="E12" s="64" t="s">
        <v>76</v>
      </c>
      <c r="F12" s="64">
        <v>22</v>
      </c>
      <c r="G12" s="115">
        <v>23</v>
      </c>
      <c r="H12" s="116">
        <v>3</v>
      </c>
      <c r="I12" s="116">
        <v>10</v>
      </c>
    </row>
    <row r="13" spans="1:9" s="117" customFormat="1" ht="28.5" customHeight="1">
      <c r="A13" s="114">
        <v>55</v>
      </c>
      <c r="B13" s="110" t="s">
        <v>157</v>
      </c>
      <c r="C13" s="64" t="s">
        <v>170</v>
      </c>
      <c r="D13" s="63" t="s">
        <v>172</v>
      </c>
      <c r="E13" s="64" t="s">
        <v>79</v>
      </c>
      <c r="F13" s="64">
        <v>24</v>
      </c>
      <c r="G13" s="115">
        <v>23</v>
      </c>
      <c r="H13" s="116">
        <v>3</v>
      </c>
      <c r="I13" s="116">
        <v>11</v>
      </c>
    </row>
    <row r="14" spans="1:9" s="117" customFormat="1" ht="28.5" customHeight="1">
      <c r="A14" s="114">
        <v>56</v>
      </c>
      <c r="B14" s="110" t="s">
        <v>157</v>
      </c>
      <c r="C14" s="64" t="s">
        <v>170</v>
      </c>
      <c r="D14" s="63" t="s">
        <v>172</v>
      </c>
      <c r="E14" s="64" t="s">
        <v>75</v>
      </c>
      <c r="F14" s="64">
        <v>22</v>
      </c>
      <c r="G14" s="115">
        <v>23</v>
      </c>
      <c r="H14" s="116">
        <v>3</v>
      </c>
      <c r="I14" s="116">
        <v>12</v>
      </c>
    </row>
    <row r="15" spans="1:9" s="117" customFormat="1" ht="28.5" customHeight="1">
      <c r="A15" s="114">
        <v>57</v>
      </c>
      <c r="B15" s="110" t="s">
        <v>157</v>
      </c>
      <c r="C15" s="64" t="s">
        <v>170</v>
      </c>
      <c r="D15" s="63" t="s">
        <v>172</v>
      </c>
      <c r="E15" s="64" t="s">
        <v>76</v>
      </c>
      <c r="F15" s="64">
        <v>20</v>
      </c>
      <c r="G15" s="115">
        <v>23</v>
      </c>
      <c r="H15" s="116">
        <v>3</v>
      </c>
      <c r="I15" s="116">
        <v>13</v>
      </c>
    </row>
    <row r="16" spans="1:9" s="117" customFormat="1" ht="28.5" customHeight="1">
      <c r="A16" s="114">
        <v>58</v>
      </c>
      <c r="B16" s="110" t="s">
        <v>157</v>
      </c>
      <c r="C16" s="64" t="s">
        <v>170</v>
      </c>
      <c r="D16" s="63" t="s">
        <v>172</v>
      </c>
      <c r="E16" s="64" t="s">
        <v>77</v>
      </c>
      <c r="F16" s="64">
        <v>18</v>
      </c>
      <c r="G16" s="115">
        <v>23</v>
      </c>
      <c r="H16" s="116">
        <v>3</v>
      </c>
      <c r="I16" s="116">
        <v>14</v>
      </c>
    </row>
    <row r="17" spans="1:9" s="117" customFormat="1" ht="28.5" customHeight="1">
      <c r="A17" s="114">
        <v>1</v>
      </c>
      <c r="B17" s="110" t="s">
        <v>157</v>
      </c>
      <c r="C17" s="64" t="s">
        <v>170</v>
      </c>
      <c r="D17" s="62" t="s">
        <v>173</v>
      </c>
      <c r="E17" s="64" t="s">
        <v>80</v>
      </c>
      <c r="F17" s="64">
        <v>18</v>
      </c>
      <c r="G17" s="115">
        <v>23</v>
      </c>
      <c r="H17" s="116">
        <v>4</v>
      </c>
      <c r="I17" s="116">
        <v>1</v>
      </c>
    </row>
    <row r="18" spans="1:9" s="117" customFormat="1" ht="28.5" customHeight="1">
      <c r="A18" s="114">
        <v>2</v>
      </c>
      <c r="B18" s="110" t="s">
        <v>157</v>
      </c>
      <c r="C18" s="64" t="s">
        <v>170</v>
      </c>
      <c r="D18" s="62" t="s">
        <v>173</v>
      </c>
      <c r="E18" s="64" t="s">
        <v>174</v>
      </c>
      <c r="F18" s="64">
        <v>16</v>
      </c>
      <c r="G18" s="115">
        <v>23</v>
      </c>
      <c r="H18" s="116">
        <v>4</v>
      </c>
      <c r="I18" s="116">
        <v>2</v>
      </c>
    </row>
    <row r="19" spans="1:9" s="117" customFormat="1" ht="28.5" customHeight="1">
      <c r="A19" s="114">
        <v>3</v>
      </c>
      <c r="B19" s="110" t="s">
        <v>157</v>
      </c>
      <c r="C19" s="64" t="s">
        <v>170</v>
      </c>
      <c r="D19" s="62" t="s">
        <v>173</v>
      </c>
      <c r="E19" s="64" t="s">
        <v>175</v>
      </c>
      <c r="F19" s="64">
        <v>14</v>
      </c>
      <c r="G19" s="115">
        <v>23</v>
      </c>
      <c r="H19" s="116">
        <v>4</v>
      </c>
      <c r="I19" s="116">
        <v>3</v>
      </c>
    </row>
    <row r="20" spans="1:9" s="117" customFormat="1" ht="28.5" customHeight="1">
      <c r="A20" s="114">
        <v>4</v>
      </c>
      <c r="B20" s="110" t="s">
        <v>157</v>
      </c>
      <c r="C20" s="64" t="s">
        <v>170</v>
      </c>
      <c r="D20" s="62" t="s">
        <v>173</v>
      </c>
      <c r="E20" s="64" t="s">
        <v>81</v>
      </c>
      <c r="F20" s="64">
        <v>12</v>
      </c>
      <c r="G20" s="115">
        <v>23</v>
      </c>
      <c r="H20" s="116">
        <v>4</v>
      </c>
      <c r="I20" s="116">
        <v>4</v>
      </c>
    </row>
    <row r="21" spans="1:9" s="117" customFormat="1" ht="28.5" customHeight="1">
      <c r="A21" s="114">
        <v>117</v>
      </c>
      <c r="B21" s="110" t="s">
        <v>157</v>
      </c>
      <c r="C21" s="64" t="s">
        <v>170</v>
      </c>
      <c r="D21" s="63" t="s">
        <v>176</v>
      </c>
      <c r="E21" s="118" t="s">
        <v>177</v>
      </c>
      <c r="F21" s="119">
        <v>16</v>
      </c>
      <c r="G21" s="115">
        <v>27</v>
      </c>
      <c r="H21" s="116">
        <v>4</v>
      </c>
      <c r="I21" s="116">
        <v>5</v>
      </c>
    </row>
    <row r="22" spans="1:9" s="117" customFormat="1" ht="28.5" customHeight="1">
      <c r="A22" s="114">
        <v>59</v>
      </c>
      <c r="B22" s="110" t="s">
        <v>157</v>
      </c>
      <c r="C22" s="64" t="s">
        <v>170</v>
      </c>
      <c r="D22" s="63" t="s">
        <v>176</v>
      </c>
      <c r="E22" s="64" t="s">
        <v>75</v>
      </c>
      <c r="F22" s="119">
        <v>14</v>
      </c>
      <c r="G22" s="115">
        <v>27</v>
      </c>
      <c r="H22" s="116">
        <v>4</v>
      </c>
      <c r="I22" s="116">
        <v>6</v>
      </c>
    </row>
    <row r="23" spans="1:9" s="117" customFormat="1" ht="28.5" customHeight="1">
      <c r="A23" s="114">
        <v>60</v>
      </c>
      <c r="B23" s="110" t="s">
        <v>157</v>
      </c>
      <c r="C23" s="64" t="s">
        <v>170</v>
      </c>
      <c r="D23" s="63" t="s">
        <v>176</v>
      </c>
      <c r="E23" s="64" t="s">
        <v>76</v>
      </c>
      <c r="F23" s="119">
        <v>12</v>
      </c>
      <c r="G23" s="115">
        <v>27</v>
      </c>
      <c r="H23" s="116">
        <v>4</v>
      </c>
      <c r="I23" s="116">
        <v>7</v>
      </c>
    </row>
    <row r="24" spans="1:9" s="117" customFormat="1" ht="28.5" customHeight="1">
      <c r="A24" s="114">
        <v>118</v>
      </c>
      <c r="B24" s="110" t="s">
        <v>157</v>
      </c>
      <c r="C24" s="64" t="s">
        <v>170</v>
      </c>
      <c r="D24" s="63" t="s">
        <v>176</v>
      </c>
      <c r="E24" s="64" t="s">
        <v>178</v>
      </c>
      <c r="F24" s="119">
        <v>10</v>
      </c>
      <c r="G24" s="115">
        <v>27</v>
      </c>
      <c r="H24" s="116">
        <v>4</v>
      </c>
      <c r="I24" s="116">
        <v>8</v>
      </c>
    </row>
    <row r="25" spans="1:9" s="117" customFormat="1" ht="28.5" customHeight="1">
      <c r="A25" s="114">
        <v>64</v>
      </c>
      <c r="B25" s="110" t="s">
        <v>157</v>
      </c>
      <c r="C25" s="64" t="s">
        <v>179</v>
      </c>
      <c r="D25" s="62" t="s">
        <v>180</v>
      </c>
      <c r="E25" s="64" t="s">
        <v>165</v>
      </c>
      <c r="F25" s="64">
        <v>22</v>
      </c>
      <c r="G25" s="115">
        <v>25</v>
      </c>
      <c r="H25" s="116">
        <v>4</v>
      </c>
      <c r="I25" s="116">
        <v>9</v>
      </c>
    </row>
    <row r="26" spans="1:9" s="117" customFormat="1" ht="28.5" customHeight="1">
      <c r="A26" s="114">
        <v>65</v>
      </c>
      <c r="B26" s="110" t="s">
        <v>157</v>
      </c>
      <c r="C26" s="64" t="s">
        <v>179</v>
      </c>
      <c r="D26" s="62" t="s">
        <v>180</v>
      </c>
      <c r="E26" s="64" t="s">
        <v>166</v>
      </c>
      <c r="F26" s="64">
        <v>20</v>
      </c>
      <c r="G26" s="115">
        <v>25</v>
      </c>
      <c r="H26" s="116">
        <v>4</v>
      </c>
      <c r="I26" s="116">
        <v>10</v>
      </c>
    </row>
    <row r="27" spans="1:9" s="117" customFormat="1" ht="28.5" customHeight="1">
      <c r="A27" s="114">
        <v>62</v>
      </c>
      <c r="B27" s="110" t="s">
        <v>157</v>
      </c>
      <c r="C27" s="120" t="s">
        <v>181</v>
      </c>
      <c r="D27" s="62" t="s">
        <v>182</v>
      </c>
      <c r="E27" s="64" t="s">
        <v>165</v>
      </c>
      <c r="F27" s="64">
        <v>18</v>
      </c>
      <c r="G27" s="115">
        <v>20</v>
      </c>
      <c r="H27" s="116">
        <v>4</v>
      </c>
      <c r="I27" s="116">
        <v>11</v>
      </c>
    </row>
    <row r="28" spans="1:9" s="117" customFormat="1" ht="28.5" customHeight="1">
      <c r="A28" s="114">
        <v>63</v>
      </c>
      <c r="B28" s="110" t="s">
        <v>157</v>
      </c>
      <c r="C28" s="120" t="s">
        <v>181</v>
      </c>
      <c r="D28" s="62" t="s">
        <v>182</v>
      </c>
      <c r="E28" s="64" t="s">
        <v>166</v>
      </c>
      <c r="F28" s="64">
        <v>16</v>
      </c>
      <c r="G28" s="115">
        <v>20</v>
      </c>
      <c r="H28" s="116">
        <v>4</v>
      </c>
      <c r="I28" s="116">
        <v>12</v>
      </c>
    </row>
    <row r="29" spans="1:9" s="117" customFormat="1" ht="28.5" customHeight="1">
      <c r="A29" s="114">
        <v>61</v>
      </c>
      <c r="B29" s="110" t="s">
        <v>157</v>
      </c>
      <c r="C29" s="120" t="s">
        <v>181</v>
      </c>
      <c r="D29" s="62" t="s">
        <v>183</v>
      </c>
      <c r="E29" s="64" t="s">
        <v>80</v>
      </c>
      <c r="F29" s="64">
        <v>20</v>
      </c>
      <c r="G29" s="115">
        <v>22</v>
      </c>
      <c r="H29" s="116">
        <v>4</v>
      </c>
      <c r="I29" s="116">
        <v>13</v>
      </c>
    </row>
    <row r="30" spans="1:9" s="117" customFormat="1" ht="28.5" customHeight="1">
      <c r="A30" s="114">
        <v>5</v>
      </c>
      <c r="B30" s="110" t="s">
        <v>157</v>
      </c>
      <c r="C30" s="120" t="s">
        <v>181</v>
      </c>
      <c r="D30" s="62" t="s">
        <v>184</v>
      </c>
      <c r="E30" s="64" t="s">
        <v>79</v>
      </c>
      <c r="F30" s="64">
        <v>22</v>
      </c>
      <c r="G30" s="115">
        <v>23</v>
      </c>
      <c r="H30" s="116">
        <v>4</v>
      </c>
      <c r="I30" s="116">
        <v>14</v>
      </c>
    </row>
    <row r="31" spans="1:9" s="117" customFormat="1" ht="28.5" customHeight="1">
      <c r="A31" s="114">
        <v>66</v>
      </c>
      <c r="B31" s="110" t="s">
        <v>157</v>
      </c>
      <c r="C31" s="64" t="s">
        <v>185</v>
      </c>
      <c r="D31" s="62" t="s">
        <v>186</v>
      </c>
      <c r="E31" s="64" t="s">
        <v>165</v>
      </c>
      <c r="F31" s="64">
        <v>22</v>
      </c>
      <c r="G31" s="115">
        <v>24</v>
      </c>
      <c r="H31" s="116">
        <v>5</v>
      </c>
      <c r="I31" s="116">
        <v>1</v>
      </c>
    </row>
    <row r="32" spans="1:9" s="117" customFormat="1" ht="28.5" customHeight="1">
      <c r="A32" s="114">
        <v>67</v>
      </c>
      <c r="B32" s="110" t="s">
        <v>157</v>
      </c>
      <c r="C32" s="64" t="s">
        <v>185</v>
      </c>
      <c r="D32" s="62" t="s">
        <v>186</v>
      </c>
      <c r="E32" s="64" t="s">
        <v>166</v>
      </c>
      <c r="F32" s="64">
        <v>20</v>
      </c>
      <c r="G32" s="115">
        <v>24</v>
      </c>
      <c r="H32" s="116">
        <v>5</v>
      </c>
      <c r="I32" s="116">
        <v>2</v>
      </c>
    </row>
    <row r="33" spans="1:9" s="117" customFormat="1" ht="28.5" customHeight="1">
      <c r="A33" s="114">
        <v>68</v>
      </c>
      <c r="B33" s="110" t="s">
        <v>157</v>
      </c>
      <c r="C33" s="64" t="s">
        <v>185</v>
      </c>
      <c r="D33" s="62" t="s">
        <v>187</v>
      </c>
      <c r="E33" s="64" t="s">
        <v>82</v>
      </c>
      <c r="F33" s="64">
        <v>16</v>
      </c>
      <c r="G33" s="115">
        <v>24</v>
      </c>
      <c r="H33" s="116">
        <v>5</v>
      </c>
      <c r="I33" s="116">
        <v>3</v>
      </c>
    </row>
    <row r="34" spans="1:9" s="117" customFormat="1" ht="28.5" customHeight="1">
      <c r="A34" s="114">
        <v>69</v>
      </c>
      <c r="B34" s="110" t="s">
        <v>157</v>
      </c>
      <c r="C34" s="64" t="s">
        <v>185</v>
      </c>
      <c r="D34" s="62" t="s">
        <v>187</v>
      </c>
      <c r="E34" s="64" t="s">
        <v>83</v>
      </c>
      <c r="F34" s="64">
        <v>14</v>
      </c>
      <c r="G34" s="115">
        <v>24</v>
      </c>
      <c r="H34" s="116">
        <v>5</v>
      </c>
      <c r="I34" s="116">
        <v>4</v>
      </c>
    </row>
    <row r="35" spans="1:9" s="117" customFormat="1" ht="28.5" customHeight="1">
      <c r="A35" s="114">
        <v>70</v>
      </c>
      <c r="B35" s="110" t="s">
        <v>157</v>
      </c>
      <c r="C35" s="110" t="s">
        <v>188</v>
      </c>
      <c r="D35" s="62" t="s">
        <v>189</v>
      </c>
      <c r="E35" s="119" t="s">
        <v>79</v>
      </c>
      <c r="F35" s="119">
        <v>20</v>
      </c>
      <c r="G35" s="115">
        <v>25</v>
      </c>
      <c r="H35" s="116">
        <v>5</v>
      </c>
      <c r="I35" s="116">
        <v>5</v>
      </c>
    </row>
    <row r="36" spans="1:9" s="117" customFormat="1" ht="28.5" customHeight="1">
      <c r="A36" s="114">
        <v>71</v>
      </c>
      <c r="B36" s="110" t="s">
        <v>157</v>
      </c>
      <c r="C36" s="110" t="s">
        <v>188</v>
      </c>
      <c r="D36" s="62" t="s">
        <v>189</v>
      </c>
      <c r="E36" s="119" t="s">
        <v>75</v>
      </c>
      <c r="F36" s="119">
        <v>18</v>
      </c>
      <c r="G36" s="115">
        <v>25</v>
      </c>
      <c r="H36" s="116">
        <v>5</v>
      </c>
      <c r="I36" s="116">
        <v>6</v>
      </c>
    </row>
    <row r="37" spans="1:9" s="117" customFormat="1" ht="28.5" customHeight="1">
      <c r="A37" s="114">
        <v>72</v>
      </c>
      <c r="B37" s="110" t="s">
        <v>157</v>
      </c>
      <c r="C37" s="110" t="s">
        <v>188</v>
      </c>
      <c r="D37" s="62" t="s">
        <v>189</v>
      </c>
      <c r="E37" s="119" t="s">
        <v>76</v>
      </c>
      <c r="F37" s="119">
        <v>16</v>
      </c>
      <c r="G37" s="115">
        <v>25</v>
      </c>
      <c r="H37" s="116">
        <v>5</v>
      </c>
      <c r="I37" s="116">
        <v>7</v>
      </c>
    </row>
    <row r="38" spans="1:9" s="117" customFormat="1" ht="28.5" customHeight="1">
      <c r="A38" s="114">
        <v>73</v>
      </c>
      <c r="B38" s="64" t="s">
        <v>190</v>
      </c>
      <c r="C38" s="64" t="s">
        <v>191</v>
      </c>
      <c r="D38" s="62" t="s">
        <v>192</v>
      </c>
      <c r="E38" s="119" t="s">
        <v>193</v>
      </c>
      <c r="F38" s="119">
        <v>20</v>
      </c>
      <c r="G38" s="115">
        <v>23</v>
      </c>
      <c r="H38" s="116">
        <v>6</v>
      </c>
      <c r="I38" s="116">
        <v>1</v>
      </c>
    </row>
    <row r="39" spans="1:9" s="117" customFormat="1" ht="28.5" customHeight="1">
      <c r="A39" s="114">
        <v>74</v>
      </c>
      <c r="B39" s="64" t="s">
        <v>190</v>
      </c>
      <c r="C39" s="64" t="s">
        <v>191</v>
      </c>
      <c r="D39" s="62" t="s">
        <v>192</v>
      </c>
      <c r="E39" s="119" t="s">
        <v>194</v>
      </c>
      <c r="F39" s="119">
        <v>17</v>
      </c>
      <c r="G39" s="115">
        <v>23</v>
      </c>
      <c r="H39" s="116">
        <v>6</v>
      </c>
      <c r="I39" s="116">
        <v>2</v>
      </c>
    </row>
    <row r="40" spans="1:9" s="117" customFormat="1" ht="28.5" customHeight="1">
      <c r="A40" s="114">
        <v>75</v>
      </c>
      <c r="B40" s="64" t="s">
        <v>190</v>
      </c>
      <c r="C40" s="64" t="s">
        <v>191</v>
      </c>
      <c r="D40" s="62" t="s">
        <v>195</v>
      </c>
      <c r="E40" s="64" t="s">
        <v>196</v>
      </c>
      <c r="F40" s="64">
        <v>32</v>
      </c>
      <c r="G40" s="115">
        <v>35</v>
      </c>
      <c r="H40" s="116">
        <v>6</v>
      </c>
      <c r="I40" s="116">
        <v>3</v>
      </c>
    </row>
    <row r="41" spans="1:9" s="117" customFormat="1" ht="28.5" customHeight="1">
      <c r="A41" s="114">
        <v>10</v>
      </c>
      <c r="B41" s="64" t="s">
        <v>190</v>
      </c>
      <c r="C41" s="64" t="s">
        <v>191</v>
      </c>
      <c r="D41" s="62" t="s">
        <v>197</v>
      </c>
      <c r="E41" s="119" t="s">
        <v>193</v>
      </c>
      <c r="F41" s="119">
        <v>10</v>
      </c>
      <c r="G41" s="115">
        <v>13</v>
      </c>
      <c r="H41" s="116">
        <v>6</v>
      </c>
      <c r="I41" s="116">
        <v>4</v>
      </c>
    </row>
    <row r="42" spans="1:9" s="117" customFormat="1" ht="28.5" customHeight="1">
      <c r="A42" s="114">
        <v>76</v>
      </c>
      <c r="B42" s="64" t="s">
        <v>190</v>
      </c>
      <c r="C42" s="64" t="s">
        <v>191</v>
      </c>
      <c r="D42" s="62" t="s">
        <v>198</v>
      </c>
      <c r="E42" s="64" t="s">
        <v>174</v>
      </c>
      <c r="F42" s="64">
        <v>30</v>
      </c>
      <c r="G42" s="115">
        <v>35</v>
      </c>
      <c r="H42" s="116">
        <v>6</v>
      </c>
      <c r="I42" s="116">
        <v>5</v>
      </c>
    </row>
    <row r="43" spans="1:9" s="117" customFormat="1" ht="28.5" customHeight="1">
      <c r="A43" s="114">
        <v>77</v>
      </c>
      <c r="B43" s="64" t="s">
        <v>190</v>
      </c>
      <c r="C43" s="64" t="s">
        <v>191</v>
      </c>
      <c r="D43" s="62" t="s">
        <v>195</v>
      </c>
      <c r="E43" s="64" t="s">
        <v>165</v>
      </c>
      <c r="F43" s="64">
        <v>28</v>
      </c>
      <c r="G43" s="115">
        <v>35</v>
      </c>
      <c r="H43" s="116">
        <v>6</v>
      </c>
      <c r="I43" s="116">
        <v>6</v>
      </c>
    </row>
    <row r="44" spans="1:9" s="117" customFormat="1" ht="28.5" customHeight="1">
      <c r="A44" s="114">
        <v>11</v>
      </c>
      <c r="B44" s="64" t="s">
        <v>190</v>
      </c>
      <c r="C44" s="64" t="s">
        <v>191</v>
      </c>
      <c r="D44" s="62" t="s">
        <v>199</v>
      </c>
      <c r="E44" s="119" t="s">
        <v>194</v>
      </c>
      <c r="F44" s="119">
        <v>9</v>
      </c>
      <c r="G44" s="115">
        <v>13</v>
      </c>
      <c r="H44" s="116">
        <v>6</v>
      </c>
      <c r="I44" s="116">
        <v>7</v>
      </c>
    </row>
    <row r="45" spans="1:9" s="117" customFormat="1" ht="28.5" customHeight="1">
      <c r="A45" s="114">
        <v>78</v>
      </c>
      <c r="B45" s="64" t="s">
        <v>190</v>
      </c>
      <c r="C45" s="64" t="s">
        <v>191</v>
      </c>
      <c r="D45" s="62" t="s">
        <v>200</v>
      </c>
      <c r="E45" s="64" t="s">
        <v>175</v>
      </c>
      <c r="F45" s="64">
        <v>26</v>
      </c>
      <c r="G45" s="115">
        <v>35</v>
      </c>
      <c r="H45" s="116">
        <v>6</v>
      </c>
      <c r="I45" s="116">
        <v>8</v>
      </c>
    </row>
    <row r="46" spans="1:9" s="117" customFormat="1" ht="28.5" customHeight="1">
      <c r="A46" s="114">
        <v>37</v>
      </c>
      <c r="B46" s="64" t="s">
        <v>190</v>
      </c>
      <c r="C46" s="64" t="s">
        <v>191</v>
      </c>
      <c r="D46" s="62" t="s">
        <v>201</v>
      </c>
      <c r="E46" s="64" t="s">
        <v>174</v>
      </c>
      <c r="F46" s="64">
        <v>12</v>
      </c>
      <c r="G46" s="115">
        <v>15</v>
      </c>
      <c r="H46" s="116">
        <v>6</v>
      </c>
      <c r="I46" s="116">
        <v>9</v>
      </c>
    </row>
    <row r="47" spans="1:9" s="117" customFormat="1" ht="28.5" customHeight="1">
      <c r="A47" s="114">
        <v>38</v>
      </c>
      <c r="B47" s="64" t="s">
        <v>190</v>
      </c>
      <c r="C47" s="64" t="s">
        <v>191</v>
      </c>
      <c r="D47" s="62" t="s">
        <v>201</v>
      </c>
      <c r="E47" s="64" t="s">
        <v>175</v>
      </c>
      <c r="F47" s="64">
        <v>10</v>
      </c>
      <c r="G47" s="115">
        <v>15</v>
      </c>
      <c r="H47" s="116">
        <v>6</v>
      </c>
      <c r="I47" s="116">
        <v>10</v>
      </c>
    </row>
    <row r="48" spans="1:9" s="117" customFormat="1" ht="28.5" customHeight="1">
      <c r="A48" s="114">
        <v>79</v>
      </c>
      <c r="B48" s="64" t="s">
        <v>190</v>
      </c>
      <c r="C48" s="64" t="s">
        <v>78</v>
      </c>
      <c r="D48" s="62" t="s">
        <v>202</v>
      </c>
      <c r="E48" s="64" t="s">
        <v>79</v>
      </c>
      <c r="F48" s="64">
        <v>22</v>
      </c>
      <c r="G48" s="115">
        <v>26</v>
      </c>
      <c r="H48" s="116">
        <v>6</v>
      </c>
      <c r="I48" s="116">
        <v>11</v>
      </c>
    </row>
    <row r="49" spans="1:9" s="117" customFormat="1" ht="28.5" customHeight="1">
      <c r="A49" s="114">
        <v>80</v>
      </c>
      <c r="B49" s="64" t="s">
        <v>190</v>
      </c>
      <c r="C49" s="64" t="s">
        <v>78</v>
      </c>
      <c r="D49" s="62" t="s">
        <v>202</v>
      </c>
      <c r="E49" s="64" t="s">
        <v>75</v>
      </c>
      <c r="F49" s="64">
        <v>20</v>
      </c>
      <c r="G49" s="115">
        <v>26</v>
      </c>
      <c r="H49" s="116">
        <v>6</v>
      </c>
      <c r="I49" s="116">
        <v>12</v>
      </c>
    </row>
    <row r="50" spans="1:9" s="117" customFormat="1" ht="28.5" customHeight="1">
      <c r="A50" s="114">
        <v>81</v>
      </c>
      <c r="B50" s="64" t="s">
        <v>190</v>
      </c>
      <c r="C50" s="64" t="s">
        <v>78</v>
      </c>
      <c r="D50" s="62" t="s">
        <v>202</v>
      </c>
      <c r="E50" s="64" t="s">
        <v>76</v>
      </c>
      <c r="F50" s="64">
        <v>17</v>
      </c>
      <c r="G50" s="115">
        <v>26</v>
      </c>
      <c r="H50" s="116">
        <v>6</v>
      </c>
      <c r="I50" s="116">
        <v>13</v>
      </c>
    </row>
    <row r="51" spans="1:9" s="117" customFormat="1" ht="28.5" customHeight="1">
      <c r="A51" s="114">
        <v>82</v>
      </c>
      <c r="B51" s="64" t="s">
        <v>190</v>
      </c>
      <c r="C51" s="64" t="s">
        <v>78</v>
      </c>
      <c r="D51" s="62" t="s">
        <v>202</v>
      </c>
      <c r="E51" s="64" t="s">
        <v>77</v>
      </c>
      <c r="F51" s="64">
        <v>15</v>
      </c>
      <c r="G51" s="115">
        <v>26</v>
      </c>
      <c r="H51" s="116">
        <v>6</v>
      </c>
      <c r="I51" s="116">
        <v>14</v>
      </c>
    </row>
    <row r="52" spans="1:9" s="117" customFormat="1" ht="28.5" customHeight="1">
      <c r="A52" s="114">
        <v>123</v>
      </c>
      <c r="B52" s="64" t="s">
        <v>190</v>
      </c>
      <c r="C52" s="64" t="s">
        <v>78</v>
      </c>
      <c r="D52" s="62" t="s">
        <v>203</v>
      </c>
      <c r="E52" s="64" t="s">
        <v>204</v>
      </c>
      <c r="F52" s="64">
        <v>22</v>
      </c>
      <c r="G52" s="115">
        <v>26</v>
      </c>
      <c r="H52" s="116">
        <v>6</v>
      </c>
      <c r="I52" s="116">
        <v>15</v>
      </c>
    </row>
    <row r="53" spans="1:9" s="117" customFormat="1" ht="28.5" customHeight="1">
      <c r="A53" s="114">
        <v>124</v>
      </c>
      <c r="B53" s="64" t="s">
        <v>190</v>
      </c>
      <c r="C53" s="64" t="s">
        <v>78</v>
      </c>
      <c r="D53" s="62" t="s">
        <v>203</v>
      </c>
      <c r="E53" s="64" t="s">
        <v>76</v>
      </c>
      <c r="F53" s="64">
        <v>20</v>
      </c>
      <c r="G53" s="115">
        <v>26</v>
      </c>
      <c r="H53" s="116">
        <v>6</v>
      </c>
      <c r="I53" s="116">
        <v>16</v>
      </c>
    </row>
    <row r="54" spans="1:9" s="117" customFormat="1" ht="28.5" customHeight="1">
      <c r="A54" s="114">
        <v>83</v>
      </c>
      <c r="B54" s="64" t="s">
        <v>190</v>
      </c>
      <c r="C54" s="64" t="s">
        <v>84</v>
      </c>
      <c r="D54" s="62" t="s">
        <v>205</v>
      </c>
      <c r="E54" s="64" t="s">
        <v>79</v>
      </c>
      <c r="F54" s="64">
        <v>34</v>
      </c>
      <c r="G54" s="115">
        <v>42</v>
      </c>
      <c r="H54" s="116">
        <v>6</v>
      </c>
      <c r="I54" s="116">
        <v>17</v>
      </c>
    </row>
    <row r="55" spans="1:9" s="117" customFormat="1" ht="28.5" customHeight="1">
      <c r="A55" s="114">
        <v>84</v>
      </c>
      <c r="B55" s="64" t="s">
        <v>190</v>
      </c>
      <c r="C55" s="64" t="s">
        <v>84</v>
      </c>
      <c r="D55" s="62" t="s">
        <v>205</v>
      </c>
      <c r="E55" s="64" t="s">
        <v>75</v>
      </c>
      <c r="F55" s="64">
        <v>28</v>
      </c>
      <c r="G55" s="115">
        <v>42</v>
      </c>
      <c r="H55" s="116">
        <v>6</v>
      </c>
      <c r="I55" s="116">
        <v>18</v>
      </c>
    </row>
    <row r="56" spans="1:9" s="117" customFormat="1" ht="28.5" customHeight="1">
      <c r="A56" s="114">
        <v>85</v>
      </c>
      <c r="B56" s="64" t="s">
        <v>190</v>
      </c>
      <c r="C56" s="64" t="s">
        <v>84</v>
      </c>
      <c r="D56" s="62" t="s">
        <v>205</v>
      </c>
      <c r="E56" s="64" t="s">
        <v>76</v>
      </c>
      <c r="F56" s="64">
        <v>24</v>
      </c>
      <c r="G56" s="115">
        <v>42</v>
      </c>
      <c r="H56" s="116">
        <v>6</v>
      </c>
      <c r="I56" s="116">
        <v>19</v>
      </c>
    </row>
    <row r="57" spans="1:9" s="117" customFormat="1" ht="28.5" customHeight="1">
      <c r="A57" s="114">
        <v>88</v>
      </c>
      <c r="B57" s="64" t="s">
        <v>206</v>
      </c>
      <c r="C57" s="64" t="s">
        <v>158</v>
      </c>
      <c r="D57" s="62" t="s">
        <v>207</v>
      </c>
      <c r="E57" s="64" t="s">
        <v>208</v>
      </c>
      <c r="F57" s="119">
        <v>30</v>
      </c>
      <c r="G57" s="115">
        <v>8</v>
      </c>
      <c r="H57" s="116">
        <v>7</v>
      </c>
      <c r="I57" s="116">
        <v>1</v>
      </c>
    </row>
    <row r="58" spans="1:9" s="117" customFormat="1" ht="28.5" customHeight="1">
      <c r="A58" s="114">
        <v>35</v>
      </c>
      <c r="B58" s="64" t="s">
        <v>206</v>
      </c>
      <c r="C58" s="64" t="s">
        <v>158</v>
      </c>
      <c r="D58" s="62" t="s">
        <v>209</v>
      </c>
      <c r="E58" s="64" t="s">
        <v>208</v>
      </c>
      <c r="F58" s="64">
        <v>45</v>
      </c>
      <c r="G58" s="115">
        <v>11</v>
      </c>
      <c r="H58" s="116">
        <v>7</v>
      </c>
      <c r="I58" s="116">
        <v>2</v>
      </c>
    </row>
    <row r="59" spans="1:9" s="117" customFormat="1" ht="28.5" customHeight="1">
      <c r="A59" s="114">
        <v>36</v>
      </c>
      <c r="B59" s="64" t="s">
        <v>206</v>
      </c>
      <c r="C59" s="64" t="s">
        <v>158</v>
      </c>
      <c r="D59" s="62" t="s">
        <v>210</v>
      </c>
      <c r="E59" s="64" t="s">
        <v>208</v>
      </c>
      <c r="F59" s="64">
        <v>45</v>
      </c>
      <c r="G59" s="115">
        <v>11</v>
      </c>
      <c r="H59" s="116">
        <v>7</v>
      </c>
      <c r="I59" s="116">
        <v>3</v>
      </c>
    </row>
    <row r="60" spans="1:9" s="117" customFormat="1" ht="28.5" customHeight="1">
      <c r="A60" s="114">
        <v>18</v>
      </c>
      <c r="B60" s="64" t="s">
        <v>206</v>
      </c>
      <c r="C60" s="64" t="s">
        <v>158</v>
      </c>
      <c r="D60" s="62" t="s">
        <v>211</v>
      </c>
      <c r="E60" s="64" t="s">
        <v>208</v>
      </c>
      <c r="F60" s="64">
        <v>30</v>
      </c>
      <c r="G60" s="115">
        <v>9</v>
      </c>
      <c r="H60" s="116">
        <v>7</v>
      </c>
      <c r="I60" s="116">
        <v>4</v>
      </c>
    </row>
    <row r="61" spans="1:9" s="117" customFormat="1" ht="28.5" customHeight="1">
      <c r="A61" s="114">
        <v>17</v>
      </c>
      <c r="B61" s="64" t="s">
        <v>206</v>
      </c>
      <c r="C61" s="64" t="s">
        <v>158</v>
      </c>
      <c r="D61" s="62" t="s">
        <v>212</v>
      </c>
      <c r="E61" s="64" t="s">
        <v>208</v>
      </c>
      <c r="F61" s="64">
        <v>30</v>
      </c>
      <c r="G61" s="115">
        <v>13</v>
      </c>
      <c r="H61" s="116">
        <v>7</v>
      </c>
      <c r="I61" s="116">
        <v>5</v>
      </c>
    </row>
    <row r="62" spans="1:9" s="117" customFormat="1" ht="28.5" customHeight="1">
      <c r="A62" s="114">
        <v>114</v>
      </c>
      <c r="B62" s="64" t="s">
        <v>206</v>
      </c>
      <c r="C62" s="64" t="s">
        <v>158</v>
      </c>
      <c r="D62" s="62" t="s">
        <v>213</v>
      </c>
      <c r="E62" s="64" t="s">
        <v>208</v>
      </c>
      <c r="F62" s="64">
        <v>26</v>
      </c>
      <c r="G62" s="115">
        <v>16</v>
      </c>
      <c r="H62" s="116">
        <v>7</v>
      </c>
      <c r="I62" s="116">
        <v>6</v>
      </c>
    </row>
    <row r="63" spans="1:9" s="117" customFormat="1" ht="28.5" customHeight="1">
      <c r="A63" s="114">
        <v>24</v>
      </c>
      <c r="B63" s="64" t="s">
        <v>206</v>
      </c>
      <c r="C63" s="64" t="s">
        <v>158</v>
      </c>
      <c r="D63" s="62" t="s">
        <v>214</v>
      </c>
      <c r="E63" s="64" t="s">
        <v>208</v>
      </c>
      <c r="F63" s="64">
        <v>22</v>
      </c>
      <c r="G63" s="115">
        <v>16</v>
      </c>
      <c r="H63" s="116">
        <v>7</v>
      </c>
      <c r="I63" s="116">
        <v>7</v>
      </c>
    </row>
    <row r="64" spans="1:9" s="117" customFormat="1" ht="28.5" customHeight="1">
      <c r="A64" s="114">
        <v>39</v>
      </c>
      <c r="B64" s="64" t="s">
        <v>206</v>
      </c>
      <c r="C64" s="64" t="s">
        <v>158</v>
      </c>
      <c r="D64" s="62" t="s">
        <v>215</v>
      </c>
      <c r="E64" s="64" t="s">
        <v>208</v>
      </c>
      <c r="F64" s="64">
        <v>18</v>
      </c>
      <c r="G64" s="115">
        <v>16</v>
      </c>
      <c r="H64" s="116">
        <v>7</v>
      </c>
      <c r="I64" s="116">
        <v>8</v>
      </c>
    </row>
    <row r="65" spans="1:9" s="117" customFormat="1" ht="28.5" customHeight="1">
      <c r="A65" s="114">
        <v>95</v>
      </c>
      <c r="B65" s="64" t="s">
        <v>206</v>
      </c>
      <c r="C65" s="64" t="s">
        <v>170</v>
      </c>
      <c r="D65" s="62" t="s">
        <v>216</v>
      </c>
      <c r="E65" s="64" t="s">
        <v>208</v>
      </c>
      <c r="F65" s="64">
        <v>48</v>
      </c>
      <c r="G65" s="115">
        <v>22</v>
      </c>
      <c r="H65" s="116">
        <v>8</v>
      </c>
      <c r="I65" s="116">
        <v>1</v>
      </c>
    </row>
    <row r="66" spans="1:9" s="117" customFormat="1" ht="28.5" customHeight="1">
      <c r="A66" s="114">
        <v>96</v>
      </c>
      <c r="B66" s="64" t="s">
        <v>206</v>
      </c>
      <c r="C66" s="64" t="s">
        <v>170</v>
      </c>
      <c r="D66" s="62" t="s">
        <v>217</v>
      </c>
      <c r="E66" s="64" t="s">
        <v>208</v>
      </c>
      <c r="F66" s="64">
        <v>24</v>
      </c>
      <c r="G66" s="115">
        <v>12</v>
      </c>
      <c r="H66" s="116">
        <v>8</v>
      </c>
      <c r="I66" s="116">
        <v>2</v>
      </c>
    </row>
    <row r="67" spans="1:9" s="117" customFormat="1" ht="28.5" customHeight="1">
      <c r="A67" s="114">
        <v>97</v>
      </c>
      <c r="B67" s="64" t="s">
        <v>206</v>
      </c>
      <c r="C67" s="64" t="s">
        <v>170</v>
      </c>
      <c r="D67" s="62" t="s">
        <v>218</v>
      </c>
      <c r="E67" s="64" t="s">
        <v>208</v>
      </c>
      <c r="F67" s="64">
        <v>14</v>
      </c>
      <c r="G67" s="115">
        <v>12</v>
      </c>
      <c r="H67" s="116">
        <v>8</v>
      </c>
      <c r="I67" s="116">
        <v>3</v>
      </c>
    </row>
    <row r="68" spans="1:9" s="117" customFormat="1" ht="28.5" customHeight="1">
      <c r="A68" s="114">
        <v>116</v>
      </c>
      <c r="B68" s="64" t="s">
        <v>206</v>
      </c>
      <c r="C68" s="64" t="s">
        <v>170</v>
      </c>
      <c r="D68" s="62" t="s">
        <v>219</v>
      </c>
      <c r="E68" s="64" t="s">
        <v>208</v>
      </c>
      <c r="F68" s="64">
        <v>18</v>
      </c>
      <c r="G68" s="115">
        <v>20</v>
      </c>
      <c r="H68" s="116">
        <v>8</v>
      </c>
      <c r="I68" s="116">
        <v>4</v>
      </c>
    </row>
    <row r="69" spans="1:9" s="117" customFormat="1" ht="28.5" customHeight="1">
      <c r="A69" s="114">
        <v>33</v>
      </c>
      <c r="B69" s="64" t="s">
        <v>206</v>
      </c>
      <c r="C69" s="64" t="s">
        <v>220</v>
      </c>
      <c r="D69" s="62" t="s">
        <v>221</v>
      </c>
      <c r="E69" s="64" t="s">
        <v>208</v>
      </c>
      <c r="F69" s="64">
        <v>20</v>
      </c>
      <c r="G69" s="115">
        <v>21</v>
      </c>
      <c r="H69" s="116">
        <v>8</v>
      </c>
      <c r="I69" s="116">
        <v>5</v>
      </c>
    </row>
    <row r="70" spans="1:9" s="117" customFormat="1" ht="28.5" customHeight="1">
      <c r="A70" s="114">
        <v>94</v>
      </c>
      <c r="B70" s="64" t="s">
        <v>206</v>
      </c>
      <c r="C70" s="64" t="s">
        <v>220</v>
      </c>
      <c r="D70" s="62" t="s">
        <v>222</v>
      </c>
      <c r="E70" s="64" t="s">
        <v>208</v>
      </c>
      <c r="F70" s="119">
        <v>30</v>
      </c>
      <c r="G70" s="115">
        <v>23</v>
      </c>
      <c r="H70" s="116">
        <v>9</v>
      </c>
      <c r="I70" s="116">
        <v>1</v>
      </c>
    </row>
    <row r="71" spans="1:9" s="117" customFormat="1" ht="28.5" customHeight="1">
      <c r="A71" s="114">
        <v>115</v>
      </c>
      <c r="B71" s="64" t="s">
        <v>206</v>
      </c>
      <c r="C71" s="64" t="s">
        <v>220</v>
      </c>
      <c r="D71" s="62" t="s">
        <v>223</v>
      </c>
      <c r="E71" s="64" t="s">
        <v>208</v>
      </c>
      <c r="F71" s="119">
        <v>20</v>
      </c>
      <c r="G71" s="115">
        <v>24</v>
      </c>
      <c r="H71" s="116">
        <v>9</v>
      </c>
      <c r="I71" s="116">
        <v>2</v>
      </c>
    </row>
    <row r="72" spans="1:9" s="117" customFormat="1" ht="28.5" customHeight="1">
      <c r="A72" s="114">
        <v>15</v>
      </c>
      <c r="B72" s="64" t="s">
        <v>206</v>
      </c>
      <c r="C72" s="110" t="s">
        <v>181</v>
      </c>
      <c r="D72" s="62" t="s">
        <v>224</v>
      </c>
      <c r="E72" s="64" t="s">
        <v>208</v>
      </c>
      <c r="F72" s="119">
        <v>30</v>
      </c>
      <c r="G72" s="115">
        <v>10</v>
      </c>
      <c r="H72" s="116">
        <v>9</v>
      </c>
      <c r="I72" s="116">
        <v>3</v>
      </c>
    </row>
    <row r="73" spans="1:9" s="117" customFormat="1" ht="28.5" customHeight="1">
      <c r="A73" s="114">
        <v>16</v>
      </c>
      <c r="B73" s="64" t="s">
        <v>206</v>
      </c>
      <c r="C73" s="110" t="s">
        <v>181</v>
      </c>
      <c r="D73" s="62" t="s">
        <v>225</v>
      </c>
      <c r="E73" s="64" t="s">
        <v>208</v>
      </c>
      <c r="F73" s="119">
        <v>24</v>
      </c>
      <c r="G73" s="115">
        <v>10</v>
      </c>
      <c r="H73" s="116">
        <v>9</v>
      </c>
      <c r="I73" s="116">
        <v>4</v>
      </c>
    </row>
    <row r="74" spans="1:9" s="117" customFormat="1" ht="28.5" customHeight="1">
      <c r="A74" s="114">
        <v>86</v>
      </c>
      <c r="B74" s="64" t="s">
        <v>206</v>
      </c>
      <c r="C74" s="110" t="s">
        <v>181</v>
      </c>
      <c r="D74" s="62" t="s">
        <v>226</v>
      </c>
      <c r="E74" s="64" t="s">
        <v>208</v>
      </c>
      <c r="F74" s="119">
        <v>30</v>
      </c>
      <c r="G74" s="115">
        <v>13</v>
      </c>
      <c r="H74" s="116">
        <v>9</v>
      </c>
      <c r="I74" s="116">
        <v>5</v>
      </c>
    </row>
    <row r="75" spans="1:9" s="117" customFormat="1" ht="28.5" customHeight="1">
      <c r="A75" s="114">
        <v>87</v>
      </c>
      <c r="B75" s="64" t="s">
        <v>206</v>
      </c>
      <c r="C75" s="110" t="s">
        <v>181</v>
      </c>
      <c r="D75" s="62" t="s">
        <v>227</v>
      </c>
      <c r="E75" s="64" t="s">
        <v>208</v>
      </c>
      <c r="F75" s="119">
        <v>30</v>
      </c>
      <c r="G75" s="115">
        <v>20</v>
      </c>
      <c r="H75" s="116">
        <v>9</v>
      </c>
      <c r="I75" s="116">
        <v>6</v>
      </c>
    </row>
    <row r="76" spans="1:9" s="117" customFormat="1" ht="28.5" customHeight="1">
      <c r="A76" s="114">
        <v>21</v>
      </c>
      <c r="B76" s="64" t="s">
        <v>206</v>
      </c>
      <c r="C76" s="64" t="s">
        <v>228</v>
      </c>
      <c r="D76" s="62" t="s">
        <v>229</v>
      </c>
      <c r="E76" s="64" t="s">
        <v>208</v>
      </c>
      <c r="F76" s="64">
        <v>28</v>
      </c>
      <c r="G76" s="115">
        <v>27</v>
      </c>
      <c r="H76" s="116">
        <v>9</v>
      </c>
      <c r="I76" s="116">
        <v>7</v>
      </c>
    </row>
    <row r="77" spans="1:9" s="117" customFormat="1" ht="28.5" customHeight="1">
      <c r="A77" s="114">
        <v>49</v>
      </c>
      <c r="B77" s="64" t="s">
        <v>206</v>
      </c>
      <c r="C77" s="64" t="s">
        <v>158</v>
      </c>
      <c r="D77" s="62" t="s">
        <v>230</v>
      </c>
      <c r="E77" s="64" t="s">
        <v>208</v>
      </c>
      <c r="F77" s="64">
        <v>46</v>
      </c>
      <c r="G77" s="115">
        <v>13</v>
      </c>
      <c r="H77" s="116">
        <v>10</v>
      </c>
      <c r="I77" s="116">
        <v>1</v>
      </c>
    </row>
    <row r="78" spans="1:9" s="117" customFormat="1" ht="28.5" customHeight="1">
      <c r="A78" s="114">
        <v>50</v>
      </c>
      <c r="B78" s="64" t="s">
        <v>206</v>
      </c>
      <c r="C78" s="64" t="s">
        <v>158</v>
      </c>
      <c r="D78" s="62" t="s">
        <v>231</v>
      </c>
      <c r="E78" s="64" t="s">
        <v>208</v>
      </c>
      <c r="F78" s="64">
        <v>36</v>
      </c>
      <c r="G78" s="115">
        <v>13</v>
      </c>
      <c r="H78" s="116">
        <v>10</v>
      </c>
      <c r="I78" s="116">
        <v>2</v>
      </c>
    </row>
    <row r="79" spans="1:9" s="117" customFormat="1" ht="28.5" customHeight="1">
      <c r="A79" s="114">
        <v>120</v>
      </c>
      <c r="B79" s="64" t="s">
        <v>206</v>
      </c>
      <c r="C79" s="64" t="s">
        <v>170</v>
      </c>
      <c r="D79" s="62" t="s">
        <v>232</v>
      </c>
      <c r="E79" s="64" t="s">
        <v>208</v>
      </c>
      <c r="F79" s="119">
        <v>20</v>
      </c>
      <c r="G79" s="115">
        <v>11</v>
      </c>
      <c r="H79" s="116">
        <v>10</v>
      </c>
      <c r="I79" s="116">
        <v>3</v>
      </c>
    </row>
    <row r="80" spans="1:9" s="117" customFormat="1" ht="28.5" customHeight="1">
      <c r="A80" s="114">
        <v>34</v>
      </c>
      <c r="B80" s="64" t="s">
        <v>206</v>
      </c>
      <c r="C80" s="64" t="s">
        <v>170</v>
      </c>
      <c r="D80" s="62" t="s">
        <v>233</v>
      </c>
      <c r="E80" s="64" t="s">
        <v>208</v>
      </c>
      <c r="F80" s="64">
        <v>36</v>
      </c>
      <c r="G80" s="115">
        <v>13</v>
      </c>
      <c r="H80" s="116">
        <v>10</v>
      </c>
      <c r="I80" s="116">
        <v>4</v>
      </c>
    </row>
    <row r="81" spans="1:9" s="117" customFormat="1" ht="28.5" customHeight="1">
      <c r="A81" s="114">
        <v>98</v>
      </c>
      <c r="B81" s="64" t="s">
        <v>206</v>
      </c>
      <c r="C81" s="64" t="s">
        <v>170</v>
      </c>
      <c r="D81" s="62" t="s">
        <v>234</v>
      </c>
      <c r="E81" s="64" t="s">
        <v>208</v>
      </c>
      <c r="F81" s="119">
        <v>16</v>
      </c>
      <c r="G81" s="115">
        <v>13</v>
      </c>
      <c r="H81" s="116">
        <v>10</v>
      </c>
      <c r="I81" s="116">
        <v>5</v>
      </c>
    </row>
    <row r="82" spans="1:9" s="117" customFormat="1" ht="28.5" customHeight="1">
      <c r="A82" s="114">
        <v>121</v>
      </c>
      <c r="B82" s="64" t="s">
        <v>206</v>
      </c>
      <c r="C82" s="64" t="s">
        <v>170</v>
      </c>
      <c r="D82" s="62" t="s">
        <v>235</v>
      </c>
      <c r="E82" s="64" t="s">
        <v>208</v>
      </c>
      <c r="F82" s="119">
        <v>20</v>
      </c>
      <c r="G82" s="115">
        <v>17</v>
      </c>
      <c r="H82" s="116">
        <v>10</v>
      </c>
      <c r="I82" s="116">
        <v>6</v>
      </c>
    </row>
    <row r="83" spans="1:9" s="117" customFormat="1" ht="28.5" customHeight="1">
      <c r="A83" s="114">
        <v>122</v>
      </c>
      <c r="B83" s="64" t="s">
        <v>206</v>
      </c>
      <c r="C83" s="64" t="s">
        <v>170</v>
      </c>
      <c r="D83" s="62" t="s">
        <v>236</v>
      </c>
      <c r="E83" s="64" t="s">
        <v>208</v>
      </c>
      <c r="F83" s="119">
        <v>16</v>
      </c>
      <c r="G83" s="115">
        <v>17</v>
      </c>
      <c r="H83" s="116">
        <v>10</v>
      </c>
      <c r="I83" s="116">
        <v>7</v>
      </c>
    </row>
    <row r="84" spans="1:9" s="117" customFormat="1" ht="28.5" customHeight="1">
      <c r="A84" s="114">
        <v>91</v>
      </c>
      <c r="B84" s="64" t="s">
        <v>206</v>
      </c>
      <c r="C84" s="64" t="s">
        <v>158</v>
      </c>
      <c r="D84" s="62" t="s">
        <v>237</v>
      </c>
      <c r="E84" s="64" t="s">
        <v>208</v>
      </c>
      <c r="F84" s="64">
        <v>30</v>
      </c>
      <c r="G84" s="115">
        <v>7</v>
      </c>
      <c r="H84" s="116">
        <v>11</v>
      </c>
      <c r="I84" s="116">
        <v>1</v>
      </c>
    </row>
    <row r="85" spans="1:9" s="117" customFormat="1" ht="28.5" customHeight="1">
      <c r="A85" s="114">
        <v>92</v>
      </c>
      <c r="B85" s="64" t="s">
        <v>206</v>
      </c>
      <c r="C85" s="64" t="s">
        <v>158</v>
      </c>
      <c r="D85" s="62" t="s">
        <v>238</v>
      </c>
      <c r="E85" s="64" t="s">
        <v>208</v>
      </c>
      <c r="F85" s="64">
        <v>28</v>
      </c>
      <c r="G85" s="115">
        <v>7</v>
      </c>
      <c r="H85" s="116">
        <v>11</v>
      </c>
      <c r="I85" s="116">
        <v>2</v>
      </c>
    </row>
    <row r="86" spans="1:9" s="117" customFormat="1" ht="28.5" customHeight="1">
      <c r="A86" s="114">
        <v>46</v>
      </c>
      <c r="B86" s="64" t="s">
        <v>206</v>
      </c>
      <c r="C86" s="64" t="s">
        <v>158</v>
      </c>
      <c r="D86" s="62" t="s">
        <v>239</v>
      </c>
      <c r="E86" s="64" t="s">
        <v>208</v>
      </c>
      <c r="F86" s="64">
        <v>24</v>
      </c>
      <c r="G86" s="115">
        <v>7</v>
      </c>
      <c r="H86" s="116">
        <v>11</v>
      </c>
      <c r="I86" s="116">
        <v>3</v>
      </c>
    </row>
    <row r="87" spans="1:9" s="117" customFormat="1" ht="28.5" customHeight="1">
      <c r="A87" s="114">
        <v>93</v>
      </c>
      <c r="B87" s="64" t="s">
        <v>206</v>
      </c>
      <c r="C87" s="64" t="s">
        <v>158</v>
      </c>
      <c r="D87" s="62" t="s">
        <v>240</v>
      </c>
      <c r="E87" s="64" t="s">
        <v>208</v>
      </c>
      <c r="F87" s="64">
        <v>22</v>
      </c>
      <c r="G87" s="115">
        <v>7</v>
      </c>
      <c r="H87" s="116">
        <v>11</v>
      </c>
      <c r="I87" s="116">
        <v>4</v>
      </c>
    </row>
    <row r="88" spans="1:9" s="117" customFormat="1" ht="28.5" customHeight="1">
      <c r="A88" s="114">
        <v>44</v>
      </c>
      <c r="B88" s="64" t="s">
        <v>206</v>
      </c>
      <c r="C88" s="64" t="s">
        <v>170</v>
      </c>
      <c r="D88" s="62" t="s">
        <v>241</v>
      </c>
      <c r="E88" s="64" t="s">
        <v>208</v>
      </c>
      <c r="F88" s="119">
        <v>16</v>
      </c>
      <c r="G88" s="115">
        <v>8</v>
      </c>
      <c r="H88" s="116">
        <v>11</v>
      </c>
      <c r="I88" s="116">
        <v>5</v>
      </c>
    </row>
    <row r="89" spans="1:9" s="117" customFormat="1" ht="28.5" customHeight="1">
      <c r="A89" s="114">
        <v>99</v>
      </c>
      <c r="B89" s="64" t="s">
        <v>206</v>
      </c>
      <c r="C89" s="64" t="s">
        <v>170</v>
      </c>
      <c r="D89" s="62" t="s">
        <v>242</v>
      </c>
      <c r="E89" s="64" t="s">
        <v>208</v>
      </c>
      <c r="F89" s="119">
        <v>20</v>
      </c>
      <c r="G89" s="115">
        <v>8</v>
      </c>
      <c r="H89" s="116">
        <v>11</v>
      </c>
      <c r="I89" s="116">
        <v>6</v>
      </c>
    </row>
    <row r="90" spans="1:9" s="117" customFormat="1" ht="28.5" customHeight="1">
      <c r="A90" s="114">
        <v>45</v>
      </c>
      <c r="B90" s="64" t="s">
        <v>206</v>
      </c>
      <c r="C90" s="64" t="s">
        <v>170</v>
      </c>
      <c r="D90" s="62" t="s">
        <v>243</v>
      </c>
      <c r="E90" s="64" t="s">
        <v>208</v>
      </c>
      <c r="F90" s="119">
        <v>16</v>
      </c>
      <c r="G90" s="115">
        <v>8</v>
      </c>
      <c r="H90" s="116">
        <v>11</v>
      </c>
      <c r="I90" s="116">
        <v>7</v>
      </c>
    </row>
    <row r="91" spans="1:9" s="117" customFormat="1" ht="28.5" customHeight="1">
      <c r="A91" s="114">
        <v>100</v>
      </c>
      <c r="B91" s="64" t="s">
        <v>206</v>
      </c>
      <c r="C91" s="64" t="s">
        <v>170</v>
      </c>
      <c r="D91" s="62" t="s">
        <v>244</v>
      </c>
      <c r="E91" s="64" t="s">
        <v>208</v>
      </c>
      <c r="F91" s="119">
        <v>14</v>
      </c>
      <c r="G91" s="115">
        <v>8</v>
      </c>
      <c r="H91" s="116">
        <v>11</v>
      </c>
      <c r="I91" s="116">
        <v>8</v>
      </c>
    </row>
    <row r="92" spans="1:9" s="117" customFormat="1" ht="28.5" customHeight="1">
      <c r="A92" s="114">
        <v>25</v>
      </c>
      <c r="B92" s="120" t="s">
        <v>245</v>
      </c>
      <c r="C92" s="64" t="s">
        <v>158</v>
      </c>
      <c r="D92" s="62" t="s">
        <v>246</v>
      </c>
      <c r="E92" s="64" t="s">
        <v>75</v>
      </c>
      <c r="F92" s="64">
        <v>1</v>
      </c>
      <c r="G92" s="115">
        <v>24</v>
      </c>
      <c r="H92" s="116">
        <v>12</v>
      </c>
      <c r="I92" s="116">
        <v>1</v>
      </c>
    </row>
    <row r="93" spans="1:9" s="117" customFormat="1" ht="28.5" customHeight="1">
      <c r="A93" s="114">
        <v>26</v>
      </c>
      <c r="B93" s="120" t="s">
        <v>245</v>
      </c>
      <c r="C93" s="64" t="s">
        <v>158</v>
      </c>
      <c r="D93" s="62" t="s">
        <v>246</v>
      </c>
      <c r="E93" s="64" t="s">
        <v>247</v>
      </c>
      <c r="F93" s="64">
        <v>1</v>
      </c>
      <c r="G93" s="115">
        <v>24</v>
      </c>
      <c r="H93" s="116">
        <v>12</v>
      </c>
      <c r="I93" s="116">
        <v>2</v>
      </c>
    </row>
    <row r="94" spans="1:9" s="117" customFormat="1" ht="28.5" customHeight="1">
      <c r="A94" s="114">
        <v>27</v>
      </c>
      <c r="B94" s="120" t="s">
        <v>245</v>
      </c>
      <c r="C94" s="64" t="s">
        <v>158</v>
      </c>
      <c r="D94" s="62" t="s">
        <v>246</v>
      </c>
      <c r="E94" s="64" t="s">
        <v>248</v>
      </c>
      <c r="F94" s="64">
        <v>1</v>
      </c>
      <c r="G94" s="115">
        <v>24</v>
      </c>
      <c r="H94" s="116">
        <v>12</v>
      </c>
      <c r="I94" s="116">
        <v>3</v>
      </c>
    </row>
    <row r="95" spans="1:9" s="117" customFormat="1" ht="28.5" customHeight="1">
      <c r="A95" s="114">
        <v>28</v>
      </c>
      <c r="B95" s="120" t="s">
        <v>245</v>
      </c>
      <c r="C95" s="64" t="s">
        <v>158</v>
      </c>
      <c r="D95" s="62" t="s">
        <v>249</v>
      </c>
      <c r="E95" s="64" t="s">
        <v>75</v>
      </c>
      <c r="F95" s="64">
        <v>1</v>
      </c>
      <c r="G95" s="115">
        <v>24</v>
      </c>
      <c r="H95" s="116">
        <v>12</v>
      </c>
      <c r="I95" s="116">
        <v>4</v>
      </c>
    </row>
    <row r="96" spans="1:9" s="117" customFormat="1" ht="28.5" customHeight="1">
      <c r="A96" s="114">
        <v>29</v>
      </c>
      <c r="B96" s="120" t="s">
        <v>245</v>
      </c>
      <c r="C96" s="64" t="s">
        <v>158</v>
      </c>
      <c r="D96" s="62" t="s">
        <v>249</v>
      </c>
      <c r="E96" s="64" t="s">
        <v>247</v>
      </c>
      <c r="F96" s="64">
        <v>1</v>
      </c>
      <c r="G96" s="115">
        <v>24</v>
      </c>
      <c r="H96" s="116">
        <v>12</v>
      </c>
      <c r="I96" s="116">
        <v>5</v>
      </c>
    </row>
    <row r="97" spans="1:9" s="117" customFormat="1" ht="28.5" customHeight="1">
      <c r="A97" s="114">
        <v>30</v>
      </c>
      <c r="B97" s="120" t="s">
        <v>245</v>
      </c>
      <c r="C97" s="64" t="s">
        <v>158</v>
      </c>
      <c r="D97" s="62" t="s">
        <v>249</v>
      </c>
      <c r="E97" s="64" t="s">
        <v>248</v>
      </c>
      <c r="F97" s="64">
        <v>1</v>
      </c>
      <c r="G97" s="115">
        <v>24</v>
      </c>
      <c r="H97" s="116">
        <v>12</v>
      </c>
      <c r="I97" s="116">
        <v>6</v>
      </c>
    </row>
    <row r="98" spans="1:9" s="117" customFormat="1" ht="28.5" customHeight="1">
      <c r="A98" s="114">
        <v>108</v>
      </c>
      <c r="B98" s="64" t="s">
        <v>250</v>
      </c>
      <c r="C98" s="110" t="s">
        <v>158</v>
      </c>
      <c r="D98" s="62" t="s">
        <v>251</v>
      </c>
      <c r="E98" s="64" t="s">
        <v>208</v>
      </c>
      <c r="F98" s="64">
        <v>50</v>
      </c>
      <c r="G98" s="115">
        <v>18</v>
      </c>
      <c r="H98" s="116">
        <v>12</v>
      </c>
      <c r="I98" s="116">
        <v>7</v>
      </c>
    </row>
    <row r="99" spans="1:9" s="117" customFormat="1" ht="28.5" customHeight="1">
      <c r="A99" s="114">
        <v>109</v>
      </c>
      <c r="B99" s="64" t="s">
        <v>250</v>
      </c>
      <c r="C99" s="110" t="s">
        <v>158</v>
      </c>
      <c r="D99" s="62" t="s">
        <v>252</v>
      </c>
      <c r="E99" s="64" t="s">
        <v>208</v>
      </c>
      <c r="F99" s="64">
        <v>25</v>
      </c>
      <c r="G99" s="115">
        <v>23</v>
      </c>
      <c r="H99" s="116">
        <v>12</v>
      </c>
      <c r="I99" s="116">
        <v>8</v>
      </c>
    </row>
    <row r="100" spans="1:9" s="117" customFormat="1" ht="28.5" customHeight="1">
      <c r="A100" s="114">
        <v>105</v>
      </c>
      <c r="B100" s="64" t="s">
        <v>250</v>
      </c>
      <c r="C100" s="110" t="s">
        <v>181</v>
      </c>
      <c r="D100" s="121" t="s">
        <v>253</v>
      </c>
      <c r="E100" s="64" t="s">
        <v>208</v>
      </c>
      <c r="F100" s="64">
        <v>30</v>
      </c>
      <c r="G100" s="115">
        <v>13</v>
      </c>
      <c r="H100" s="116">
        <v>12</v>
      </c>
      <c r="I100" s="116">
        <v>9</v>
      </c>
    </row>
    <row r="101" spans="1:9" s="117" customFormat="1" ht="28.5" customHeight="1">
      <c r="A101" s="114">
        <v>101</v>
      </c>
      <c r="B101" s="64" t="s">
        <v>254</v>
      </c>
      <c r="C101" s="64" t="s">
        <v>191</v>
      </c>
      <c r="D101" s="62" t="s">
        <v>255</v>
      </c>
      <c r="E101" s="64" t="s">
        <v>208</v>
      </c>
      <c r="F101" s="64">
        <v>60</v>
      </c>
      <c r="G101" s="115">
        <v>4</v>
      </c>
      <c r="H101" s="116">
        <v>13</v>
      </c>
      <c r="I101" s="116">
        <v>1</v>
      </c>
    </row>
    <row r="102" spans="1:9" s="117" customFormat="1" ht="28.5" customHeight="1">
      <c r="A102" s="114">
        <v>51</v>
      </c>
      <c r="B102" s="64" t="s">
        <v>254</v>
      </c>
      <c r="C102" s="64" t="s">
        <v>191</v>
      </c>
      <c r="D102" s="62" t="s">
        <v>256</v>
      </c>
      <c r="E102" s="64" t="s">
        <v>208</v>
      </c>
      <c r="F102" s="64">
        <v>40</v>
      </c>
      <c r="G102" s="115">
        <v>3</v>
      </c>
      <c r="H102" s="116">
        <v>13</v>
      </c>
      <c r="I102" s="116">
        <v>2</v>
      </c>
    </row>
    <row r="103" spans="1:9" s="117" customFormat="1" ht="28.5" customHeight="1">
      <c r="A103" s="114">
        <v>102</v>
      </c>
      <c r="B103" s="64" t="s">
        <v>254</v>
      </c>
      <c r="C103" s="64" t="s">
        <v>191</v>
      </c>
      <c r="D103" s="62" t="s">
        <v>257</v>
      </c>
      <c r="E103" s="64" t="s">
        <v>208</v>
      </c>
      <c r="F103" s="64">
        <v>30</v>
      </c>
      <c r="G103" s="115">
        <v>4</v>
      </c>
      <c r="H103" s="116">
        <v>13</v>
      </c>
      <c r="I103" s="116">
        <v>3</v>
      </c>
    </row>
    <row r="104" spans="1:9" s="117" customFormat="1" ht="28.5" customHeight="1">
      <c r="A104" s="114">
        <v>103</v>
      </c>
      <c r="B104" s="64" t="s">
        <v>254</v>
      </c>
      <c r="C104" s="64" t="s">
        <v>170</v>
      </c>
      <c r="D104" s="62" t="s">
        <v>258</v>
      </c>
      <c r="E104" s="64" t="s">
        <v>208</v>
      </c>
      <c r="F104" s="64">
        <v>72</v>
      </c>
      <c r="G104" s="115">
        <v>4</v>
      </c>
      <c r="H104" s="116">
        <v>13</v>
      </c>
      <c r="I104" s="116">
        <v>4</v>
      </c>
    </row>
    <row r="105" spans="1:9" s="117" customFormat="1" ht="28.5" customHeight="1">
      <c r="A105" s="114">
        <v>104</v>
      </c>
      <c r="B105" s="64" t="s">
        <v>254</v>
      </c>
      <c r="C105" s="110" t="s">
        <v>181</v>
      </c>
      <c r="D105" s="62" t="s">
        <v>259</v>
      </c>
      <c r="E105" s="64" t="s">
        <v>208</v>
      </c>
      <c r="F105" s="64">
        <v>100</v>
      </c>
      <c r="G105" s="115">
        <v>4</v>
      </c>
      <c r="H105" s="116">
        <v>13</v>
      </c>
      <c r="I105" s="116">
        <v>5</v>
      </c>
    </row>
  </sheetData>
  <sheetProtection password="CA7C" sheet="1" objects="1" scenarios="1" selectLockedCells="1"/>
  <phoneticPr fontId="3"/>
  <printOptions horizontalCentered="1"/>
  <pageMargins left="0.70866141732283472" right="0.51181102362204722" top="0.74803149606299213" bottom="0.55118110236220474" header="0.31496062992125984" footer="0.31496062992125984"/>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（注文票）</vt:lpstr>
      <vt:lpstr>商品データ</vt:lpstr>
      <vt:lpstr>'（申請書）'!Print_Area</vt:lpstr>
      <vt:lpstr>'（注文票）'!Print_Area</vt:lpstr>
      <vt:lpstr>商品データ!Print_Area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2024-12-26T00:50:36Z</dcterms:created>
  <dcterms:modified xsi:type="dcterms:W3CDTF">2025-03-14T00:55:02Z</dcterms:modified>
</cp:coreProperties>
</file>