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年代別投票者数\都議\"/>
    </mc:Choice>
  </mc:AlternateContent>
  <xr:revisionPtr revIDLastSave="0" documentId="13_ncr:1_{DE1C6C39-B146-402F-BB44-28D0E8FEC84E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年代別投票状況" sheetId="2" r:id="rId1"/>
  </sheets>
  <definedNames>
    <definedName name="_xlnm.Print_Area" localSheetId="0">年代別投票状況!$A$1:$J$36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F16" i="2"/>
  <c r="G11" i="2"/>
  <c r="D8" i="2"/>
  <c r="I26" i="2" l="1"/>
  <c r="N44" i="2" s="1"/>
  <c r="H26" i="2"/>
  <c r="M44" i="2" s="1"/>
  <c r="G26" i="2"/>
  <c r="D26" i="2"/>
  <c r="F25" i="2"/>
  <c r="E25" i="2"/>
  <c r="C25" i="2"/>
  <c r="B25" i="2"/>
  <c r="H25" i="2" s="1"/>
  <c r="I24" i="2"/>
  <c r="N43" i="2" s="1"/>
  <c r="H24" i="2"/>
  <c r="M43" i="2" s="1"/>
  <c r="G24" i="2"/>
  <c r="D24" i="2"/>
  <c r="I23" i="2"/>
  <c r="N42" i="2" s="1"/>
  <c r="H23" i="2"/>
  <c r="M42" i="2" s="1"/>
  <c r="G23" i="2"/>
  <c r="G25" i="2" s="1"/>
  <c r="D23" i="2"/>
  <c r="D25" i="2" s="1"/>
  <c r="F22" i="2"/>
  <c r="E22" i="2"/>
  <c r="C22" i="2"/>
  <c r="I22" i="2" s="1"/>
  <c r="B22" i="2"/>
  <c r="I21" i="2"/>
  <c r="N41" i="2" s="1"/>
  <c r="H21" i="2"/>
  <c r="M41" i="2" s="1"/>
  <c r="G21" i="2"/>
  <c r="D21" i="2"/>
  <c r="I20" i="2"/>
  <c r="N40" i="2" s="1"/>
  <c r="H20" i="2"/>
  <c r="M40" i="2" s="1"/>
  <c r="G20" i="2"/>
  <c r="D20" i="2"/>
  <c r="D22" i="2" s="1"/>
  <c r="F19" i="2"/>
  <c r="E19" i="2"/>
  <c r="C19" i="2"/>
  <c r="B19" i="2"/>
  <c r="H19" i="2" s="1"/>
  <c r="I18" i="2"/>
  <c r="N39" i="2" s="1"/>
  <c r="H18" i="2"/>
  <c r="M39" i="2" s="1"/>
  <c r="G18" i="2"/>
  <c r="D18" i="2"/>
  <c r="I17" i="2"/>
  <c r="N38" i="2" s="1"/>
  <c r="H17" i="2"/>
  <c r="M38" i="2" s="1"/>
  <c r="G17" i="2"/>
  <c r="G19" i="2" s="1"/>
  <c r="D17" i="2"/>
  <c r="D19" i="2" s="1"/>
  <c r="C16" i="2"/>
  <c r="I16" i="2" s="1"/>
  <c r="B16" i="2"/>
  <c r="I15" i="2"/>
  <c r="N37" i="2" s="1"/>
  <c r="H15" i="2"/>
  <c r="M37" i="2" s="1"/>
  <c r="G15" i="2"/>
  <c r="D15" i="2"/>
  <c r="I14" i="2"/>
  <c r="N36" i="2" s="1"/>
  <c r="H14" i="2"/>
  <c r="M36" i="2" s="1"/>
  <c r="G14" i="2"/>
  <c r="D14" i="2"/>
  <c r="D16" i="2" s="1"/>
  <c r="F13" i="2"/>
  <c r="E13" i="2"/>
  <c r="C13" i="2"/>
  <c r="B13" i="2"/>
  <c r="H13" i="2" s="1"/>
  <c r="I12" i="2"/>
  <c r="N35" i="2" s="1"/>
  <c r="H12" i="2"/>
  <c r="M35" i="2" s="1"/>
  <c r="G12" i="2"/>
  <c r="D12" i="2"/>
  <c r="I11" i="2"/>
  <c r="N34" i="2" s="1"/>
  <c r="H11" i="2"/>
  <c r="M34" i="2" s="1"/>
  <c r="D11" i="2"/>
  <c r="I10" i="2"/>
  <c r="N33" i="2" s="1"/>
  <c r="H10" i="2"/>
  <c r="M33" i="2" s="1"/>
  <c r="G10" i="2"/>
  <c r="D10" i="2"/>
  <c r="F9" i="2"/>
  <c r="E9" i="2"/>
  <c r="C9" i="2"/>
  <c r="B9" i="2"/>
  <c r="I8" i="2"/>
  <c r="N32" i="2" s="1"/>
  <c r="H8" i="2"/>
  <c r="M32" i="2" s="1"/>
  <c r="G8" i="2"/>
  <c r="I7" i="2"/>
  <c r="N31" i="2" s="1"/>
  <c r="H7" i="2"/>
  <c r="M31" i="2" s="1"/>
  <c r="G7" i="2"/>
  <c r="D7" i="2"/>
  <c r="J7" i="2" s="1"/>
  <c r="O31" i="2" s="1"/>
  <c r="G9" i="2" l="1"/>
  <c r="C27" i="2"/>
  <c r="E27" i="2"/>
  <c r="B27" i="2"/>
  <c r="D13" i="2"/>
  <c r="J26" i="2"/>
  <c r="O44" i="2" s="1"/>
  <c r="J25" i="2"/>
  <c r="J24" i="2"/>
  <c r="O43" i="2" s="1"/>
  <c r="J20" i="2"/>
  <c r="O40" i="2" s="1"/>
  <c r="J19" i="2"/>
  <c r="J18" i="2"/>
  <c r="O39" i="2" s="1"/>
  <c r="J14" i="2"/>
  <c r="O36" i="2" s="1"/>
  <c r="I13" i="2"/>
  <c r="I25" i="2"/>
  <c r="J21" i="2"/>
  <c r="O41" i="2" s="1"/>
  <c r="H22" i="2"/>
  <c r="I19" i="2"/>
  <c r="H16" i="2"/>
  <c r="J15" i="2"/>
  <c r="O37" i="2" s="1"/>
  <c r="J11" i="2"/>
  <c r="O34" i="2" s="1"/>
  <c r="J12" i="2"/>
  <c r="O35" i="2" s="1"/>
  <c r="J8" i="2"/>
  <c r="O32" i="2" s="1"/>
  <c r="D9" i="2"/>
  <c r="D27" i="2" s="1"/>
  <c r="I9" i="2"/>
  <c r="F27" i="2"/>
  <c r="G13" i="2"/>
  <c r="J10" i="2"/>
  <c r="O33" i="2" s="1"/>
  <c r="H9" i="2"/>
  <c r="G16" i="2"/>
  <c r="J16" i="2" s="1"/>
  <c r="J17" i="2"/>
  <c r="O38" i="2" s="1"/>
  <c r="G22" i="2"/>
  <c r="J22" i="2" s="1"/>
  <c r="J23" i="2"/>
  <c r="O42" i="2" s="1"/>
  <c r="I27" i="2" l="1"/>
  <c r="N45" i="2" s="1"/>
  <c r="H27" i="2"/>
  <c r="M45" i="2" s="1"/>
  <c r="J13" i="2"/>
  <c r="J9" i="2"/>
  <c r="G27" i="2"/>
  <c r="J27" i="2" s="1"/>
  <c r="O45" i="2" s="1"/>
</calcChain>
</file>

<file path=xl/sharedStrings.xml><?xml version="1.0" encoding="utf-8"?>
<sst xmlns="http://schemas.openxmlformats.org/spreadsheetml/2006/main" count="56" uniqueCount="32">
  <si>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</si>
  <si>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</si>
  <si>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</si>
  <si>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</si>
  <si>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</si>
  <si>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</si>
  <si>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</si>
  <si>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</si>
  <si>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</si>
  <si>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</si>
  <si>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10歳代計</t>
    <rPh sb="2" eb="3">
      <t>サイ</t>
    </rPh>
    <rPh sb="3" eb="4">
      <t>ダイ</t>
    </rPh>
    <rPh sb="4" eb="5">
      <t>ケイ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</si>
  <si>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</si>
  <si>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</si>
  <si>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</si>
  <si>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</si>
  <si>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</si>
  <si>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</si>
  <si>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</si>
  <si>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</si>
  <si>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</si>
  <si>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</si>
  <si>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</si>
  <si>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</si>
  <si>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</si>
  <si>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</si>
  <si>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</si>
  <si>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</si>
  <si>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</si>
  <si>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</si>
  <si>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</si>
  <si>
    <t>令和7年6月22日執行　東京都議会議員選挙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4">
      <t>トウキョウ</t>
    </rPh>
    <rPh sb="14" eb="17">
      <t>トギカイ</t>
    </rPh>
    <rPh sb="17" eb="19">
      <t>ギイン</t>
    </rPh>
    <rPh sb="19" eb="21">
      <t>センキョ</t>
    </rPh>
    <phoneticPr fontId="2"/>
  </si>
  <si>
    <t>年代別投票状況</t>
    <rPh sb="0" eb="3">
      <t>ネンダイベツ</t>
    </rPh>
    <rPh sb="3" eb="5">
      <t>トウヒョウ</t>
    </rPh>
    <rPh sb="5" eb="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</si>
</sst>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 "/>
    <numFmt numFmtId="178" formatCode="#,##0.00_ 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1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 justifyLastLine="1"/>
    </xf>
    <xf numFmtId="176" fontId="1" fillId="0" borderId="3" xfId="0" applyNumberFormat="1" applyFont="1" applyBorder="1" applyAlignment="1">
      <alignment horizontal="right" vertical="center" justifyLastLine="1"/>
    </xf>
    <xf numFmtId="176" fontId="1" fillId="0" borderId="4" xfId="0" applyNumberFormat="1" applyFont="1" applyBorder="1" applyAlignment="1">
      <alignment horizontal="right" vertical="center" justifyLastLine="1"/>
    </xf>
    <xf numFmtId="177" fontId="1" fillId="0" borderId="3" xfId="0" applyNumberFormat="1" applyFont="1" applyBorder="1" applyAlignment="1">
      <alignment horizontal="distributed" vertical="center" justifyLastLine="1"/>
    </xf>
    <xf numFmtId="177" fontId="1" fillId="0" borderId="6" xfId="0" applyNumberFormat="1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right" vertical="center" justifyLastLine="1"/>
    </xf>
    <xf numFmtId="176" fontId="1" fillId="0" borderId="16" xfId="0" applyNumberFormat="1" applyFont="1" applyBorder="1" applyAlignment="1">
      <alignment horizontal="right" vertical="center" justifyLastLine="1"/>
    </xf>
    <xf numFmtId="176" fontId="1" fillId="0" borderId="17" xfId="0" applyNumberFormat="1" applyFont="1" applyBorder="1" applyAlignment="1">
      <alignment horizontal="right" vertical="center" justifyLastLine="1"/>
    </xf>
    <xf numFmtId="177" fontId="1" fillId="0" borderId="18" xfId="0" applyNumberFormat="1" applyFont="1" applyBorder="1" applyAlignment="1">
      <alignment horizontal="distributed" vertical="center" justifyLastLine="1"/>
    </xf>
    <xf numFmtId="177" fontId="1" fillId="0" borderId="19" xfId="0" applyNumberFormat="1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7" fontId="1" fillId="0" borderId="23" xfId="0" applyNumberFormat="1" applyFont="1" applyBorder="1" applyAlignment="1">
      <alignment horizontal="distributed" vertical="center" justifyLastLine="1"/>
    </xf>
    <xf numFmtId="177" fontId="1" fillId="0" borderId="24" xfId="0" applyNumberFormat="1" applyFont="1" applyBorder="1" applyAlignment="1">
      <alignment horizontal="distributed" vertical="center" justifyLastLine="1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7" fontId="1" fillId="0" borderId="16" xfId="0" applyNumberFormat="1" applyFont="1" applyBorder="1" applyAlignment="1">
      <alignment horizontal="distributed" vertical="center" justifyLastLine="1"/>
    </xf>
    <xf numFmtId="177" fontId="1" fillId="0" borderId="25" xfId="0" applyNumberFormat="1" applyFont="1" applyBorder="1" applyAlignment="1">
      <alignment horizontal="distributed" vertical="center" justifyLastLine="1"/>
    </xf>
    <xf numFmtId="0" fontId="1" fillId="0" borderId="26" xfId="0" applyFont="1" applyBorder="1" applyAlignment="1">
      <alignment horizontal="center" vertical="center"/>
    </xf>
    <xf numFmtId="176" fontId="1" fillId="0" borderId="27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horizontal="distributed" vertical="center" justifyLastLine="1"/>
    </xf>
    <xf numFmtId="177" fontId="1" fillId="0" borderId="29" xfId="0" applyNumberFormat="1" applyFont="1" applyBorder="1" applyAlignment="1">
      <alignment horizontal="distributed" vertical="center" justifyLastLine="1"/>
    </xf>
    <xf numFmtId="0" fontId="1" fillId="0" borderId="30" xfId="0" applyFont="1" applyBorder="1" applyAlignment="1">
      <alignment horizontal="center" vertical="center"/>
    </xf>
    <xf numFmtId="176" fontId="1" fillId="0" borderId="31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7" fontId="1" fillId="0" borderId="21" xfId="0" applyNumberFormat="1" applyFont="1" applyBorder="1" applyAlignment="1">
      <alignment horizontal="distributed" vertical="center" justifyLastLine="1"/>
    </xf>
    <xf numFmtId="177" fontId="1" fillId="0" borderId="34" xfId="0" applyNumberFormat="1" applyFont="1" applyBorder="1" applyAlignment="1">
      <alignment horizontal="distributed" vertical="center" justifyLastLine="1"/>
    </xf>
    <xf numFmtId="0" fontId="1" fillId="0" borderId="35" xfId="0" applyFont="1" applyBorder="1" applyAlignment="1">
      <alignment horizontal="center" vertical="center"/>
    </xf>
    <xf numFmtId="176" fontId="1" fillId="0" borderId="36" xfId="0" applyNumberFormat="1" applyFont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176" fontId="1" fillId="0" borderId="38" xfId="0" applyNumberFormat="1" applyFont="1" applyBorder="1" applyAlignment="1">
      <alignment vertical="center"/>
    </xf>
    <xf numFmtId="0" fontId="1" fillId="0" borderId="39" xfId="0" applyFont="1" applyBorder="1" applyAlignment="1">
      <alignment horizontal="distributed" vertical="center" justifyLastLine="1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 shrinkToFit="1"/>
    </xf>
    <xf numFmtId="177" fontId="1" fillId="0" borderId="42" xfId="0" applyNumberFormat="1" applyFont="1" applyBorder="1" applyAlignment="1">
      <alignment horizontal="distributed" vertical="center" justifyLastLine="1"/>
    </xf>
    <xf numFmtId="177" fontId="1" fillId="0" borderId="43" xfId="0" applyNumberFormat="1" applyFont="1" applyBorder="1" applyAlignment="1">
      <alignment horizontal="distributed" vertical="center" justifyLastLine="1"/>
    </xf>
    <xf numFmtId="178" fontId="1" fillId="0" borderId="16" xfId="0" applyNumberFormat="1" applyFont="1" applyBorder="1" applyAlignment="1">
      <alignment vertical="center"/>
    </xf>
    <xf numFmtId="178" fontId="1" fillId="0" borderId="25" xfId="0" applyNumberFormat="1" applyFont="1" applyBorder="1" applyAlignment="1">
      <alignment vertical="center"/>
    </xf>
    <xf numFmtId="178" fontId="1" fillId="0" borderId="28" xfId="0" applyNumberFormat="1" applyFont="1" applyBorder="1" applyAlignment="1">
      <alignment vertical="center"/>
    </xf>
    <xf numFmtId="178" fontId="1" fillId="0" borderId="29" xfId="0" applyNumberFormat="1" applyFont="1" applyBorder="1" applyAlignment="1">
      <alignment vertical="center"/>
    </xf>
    <xf numFmtId="178" fontId="1" fillId="0" borderId="32" xfId="0" applyNumberFormat="1" applyFont="1" applyBorder="1" applyAlignment="1">
      <alignment vertical="center"/>
    </xf>
    <xf numFmtId="178" fontId="1" fillId="0" borderId="44" xfId="0" applyNumberFormat="1" applyFont="1" applyBorder="1" applyAlignment="1">
      <alignment vertical="center"/>
    </xf>
    <xf numFmtId="178" fontId="1" fillId="0" borderId="45" xfId="0" applyNumberFormat="1" applyFont="1" applyBorder="1" applyAlignment="1">
      <alignment vertical="center"/>
    </xf>
    <xf numFmtId="178" fontId="1" fillId="0" borderId="46" xfId="0" applyNumberFormat="1" applyFont="1" applyBorder="1" applyAlignment="1">
      <alignment vertical="center"/>
    </xf>
    <xf numFmtId="178" fontId="1" fillId="0" borderId="41" xfId="0" applyNumberFormat="1" applyFont="1" applyBorder="1" applyAlignment="1">
      <alignment vertical="center"/>
    </xf>
    <xf numFmtId="178" fontId="1" fillId="0" borderId="47" xfId="0" applyNumberFormat="1" applyFont="1" applyBorder="1" applyAlignment="1">
      <alignment vertical="center"/>
    </xf>
    <xf numFmtId="178" fontId="1" fillId="0" borderId="48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0334132146525162E-2"/>
          <c:y val="4.45400524934383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6863174711856669E-2"/>
          <c:y val="0.13350089238845145"/>
          <c:w val="0.96132661519027807"/>
          <c:h val="0.73380570419351798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年代別投票状況!$L$31:$L$45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年代別投票状況!$M$31:$M$45</c:f>
              <c:numCache>
                <c:formatCode>#,##0.00_ </c:formatCode>
                <c:ptCount val="15"/>
                <c:pt idx="0">
                  <c:v>52.462526766595289</c:v>
                </c:pt>
                <c:pt idx="1">
                  <c:v>34.490238611713664</c:v>
                </c:pt>
                <c:pt idx="2">
                  <c:v>32.42677824267782</c:v>
                </c:pt>
                <c:pt idx="3">
                  <c:v>27.856225930680363</c:v>
                </c:pt>
                <c:pt idx="4">
                  <c:v>30.119844906591471</c:v>
                </c:pt>
                <c:pt idx="5">
                  <c:v>37.399444200672811</c:v>
                </c:pt>
                <c:pt idx="6">
                  <c:v>41.428784934987291</c:v>
                </c:pt>
                <c:pt idx="7">
                  <c:v>43.062200956937801</c:v>
                </c:pt>
                <c:pt idx="8">
                  <c:v>46.532822612600711</c:v>
                </c:pt>
                <c:pt idx="9">
                  <c:v>48.924588422729684</c:v>
                </c:pt>
                <c:pt idx="10">
                  <c:v>51.199745749245196</c:v>
                </c:pt>
                <c:pt idx="11">
                  <c:v>54.180168502916395</c:v>
                </c:pt>
                <c:pt idx="12">
                  <c:v>58.649367930805049</c:v>
                </c:pt>
                <c:pt idx="13">
                  <c:v>56.168505516549651</c:v>
                </c:pt>
                <c:pt idx="14">
                  <c:v>45.451716165747825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8-47D4-9B3C-5FD676AC62A7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年代別投票状況!$L$31:$L$45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年代別投票状況!$N$31:$N$45</c:f>
              <c:numCache>
                <c:formatCode>#,##0.00_ </c:formatCode>
                <c:ptCount val="15"/>
                <c:pt idx="0">
                  <c:v>50.101832993890014</c:v>
                </c:pt>
                <c:pt idx="1">
                  <c:v>35.789473684210527</c:v>
                </c:pt>
                <c:pt idx="2">
                  <c:v>32.863849765258216</c:v>
                </c:pt>
                <c:pt idx="3">
                  <c:v>31.081081081081081</c:v>
                </c:pt>
                <c:pt idx="4">
                  <c:v>33.888511216859278</c:v>
                </c:pt>
                <c:pt idx="5">
                  <c:v>39.368925575822125</c:v>
                </c:pt>
                <c:pt idx="6">
                  <c:v>42.963554136738495</c:v>
                </c:pt>
                <c:pt idx="7">
                  <c:v>43.606598040431599</c:v>
                </c:pt>
                <c:pt idx="8">
                  <c:v>45.691076053684952</c:v>
                </c:pt>
                <c:pt idx="9">
                  <c:v>47.778432527990574</c:v>
                </c:pt>
                <c:pt idx="10">
                  <c:v>52.54619197836864</c:v>
                </c:pt>
                <c:pt idx="11">
                  <c:v>54.201058201058203</c:v>
                </c:pt>
                <c:pt idx="12">
                  <c:v>57.686057848553787</c:v>
                </c:pt>
                <c:pt idx="13">
                  <c:v>49.166805532411267</c:v>
                </c:pt>
                <c:pt idx="14">
                  <c:v>45.484590163934428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8-47D4-9B3C-5FD676AC62A7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年代別投票状況!$L$31:$L$45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年代別投票状況!$O$31:$O$45</c:f>
              <c:numCache>
                <c:formatCode>#,##0.00_ </c:formatCode>
                <c:ptCount val="15"/>
                <c:pt idx="0">
                  <c:v>51.252609603340296</c:v>
                </c:pt>
                <c:pt idx="1">
                  <c:v>35.149572649572647</c:v>
                </c:pt>
                <c:pt idx="2">
                  <c:v>32.632743362831853</c:v>
                </c:pt>
                <c:pt idx="3">
                  <c:v>29.504080351537983</c:v>
                </c:pt>
                <c:pt idx="4">
                  <c:v>32.03841495068351</c:v>
                </c:pt>
                <c:pt idx="5">
                  <c:v>38.430443267354335</c:v>
                </c:pt>
                <c:pt idx="6">
                  <c:v>42.240833274685059</c:v>
                </c:pt>
                <c:pt idx="7">
                  <c:v>43.343812151151603</c:v>
                </c:pt>
                <c:pt idx="8">
                  <c:v>46.087768440709617</c:v>
                </c:pt>
                <c:pt idx="9">
                  <c:v>48.317412748954233</c:v>
                </c:pt>
                <c:pt idx="10">
                  <c:v>51.891891891891895</c:v>
                </c:pt>
                <c:pt idx="11">
                  <c:v>54.190720547359419</c:v>
                </c:pt>
                <c:pt idx="12">
                  <c:v>58.162091073483481</c:v>
                </c:pt>
                <c:pt idx="13">
                  <c:v>51.962158374211633</c:v>
                </c:pt>
                <c:pt idx="14">
                  <c:v>45.469156589621917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78-47D4-9B3C-5FD676AC6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65120"/>
        <c:axId val="52566656"/>
        <c:axId val="0"/>
      </c:bar3DChart>
      <c:catAx>
        <c:axId val="5256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5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1496062992126"/>
          <c:y val="1.3144356955380578E-2"/>
          <c:w val="0.17127087374947703"/>
          <c:h val="7.88732808398950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27</xdr:row>
      <xdr:rowOff>95250</xdr:rowOff>
    </xdr:from>
    <xdr:to>
      <xdr:col>9</xdr:col>
      <xdr:colOff>600075</xdr:colOff>
      <xdr:row>35</xdr:row>
      <xdr:rowOff>342900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view="pageBreakPreview" zoomScale="115" zoomScaleNormal="110" zoomScaleSheetLayoutView="115" workbookViewId="0"/>
  </sheetViews>
  <sheetFormatPr defaultRowHeight="21" customHeight="1" x14ac:dyDescent="0.15"/>
  <cols>
    <col min="1" max="1" width="12.5" style="2" customWidth="1"/>
    <col min="2" max="10" width="8.25" style="2" customWidth="1"/>
    <col min="11" max="16384" width="9" style="2"/>
  </cols>
  <sheetData>
    <row r="1" spans="1:10" ht="21" customHeight="1" x14ac:dyDescent="0.15">
      <c r="A1" s="65" t="s">
        <v>31</v>
      </c>
    </row>
    <row r="2" spans="1:10" ht="21" customHeight="1" x14ac:dyDescent="0.15">
      <c r="A2" s="65"/>
    </row>
    <row r="3" spans="1:10" s="1" customFormat="1" ht="21" customHeight="1" x14ac:dyDescent="0.15">
      <c r="A3" s="1" t="s">
        <v>30</v>
      </c>
    </row>
    <row r="4" spans="1:10" ht="10.5" customHeight="1" thickBot="1" x14ac:dyDescent="0.2"/>
    <row r="5" spans="1:10" ht="22.5" customHeight="1" x14ac:dyDescent="0.15">
      <c r="A5" s="68" t="s">
        <v>0</v>
      </c>
      <c r="B5" s="70" t="s">
        <v>1</v>
      </c>
      <c r="C5" s="66"/>
      <c r="D5" s="71"/>
      <c r="E5" s="66" t="s">
        <v>2</v>
      </c>
      <c r="F5" s="66"/>
      <c r="G5" s="66"/>
      <c r="H5" s="72" t="s">
        <v>3</v>
      </c>
      <c r="I5" s="66"/>
      <c r="J5" s="67"/>
    </row>
    <row r="6" spans="1:10" s="8" customFormat="1" ht="22.5" customHeight="1" thickBot="1" x14ac:dyDescent="0.2">
      <c r="A6" s="69"/>
      <c r="B6" s="3" t="s">
        <v>4</v>
      </c>
      <c r="C6" s="4" t="s">
        <v>5</v>
      </c>
      <c r="D6" s="5" t="s">
        <v>6</v>
      </c>
      <c r="E6" s="4" t="s">
        <v>4</v>
      </c>
      <c r="F6" s="4" t="s">
        <v>5</v>
      </c>
      <c r="G6" s="4" t="s">
        <v>6</v>
      </c>
      <c r="H6" s="6" t="s">
        <v>4</v>
      </c>
      <c r="I6" s="4" t="s">
        <v>5</v>
      </c>
      <c r="J6" s="7" t="s">
        <v>7</v>
      </c>
    </row>
    <row r="7" spans="1:10" s="8" customFormat="1" ht="22.5" customHeight="1" x14ac:dyDescent="0.15">
      <c r="A7" s="9" t="s">
        <v>8</v>
      </c>
      <c r="B7" s="10">
        <v>467</v>
      </c>
      <c r="C7" s="11">
        <v>491</v>
      </c>
      <c r="D7" s="12">
        <f>+SUM(B7:C7)</f>
        <v>958</v>
      </c>
      <c r="E7" s="11">
        <v>245</v>
      </c>
      <c r="F7" s="11">
        <v>246</v>
      </c>
      <c r="G7" s="12">
        <f>+SUM(E7:F7)</f>
        <v>491</v>
      </c>
      <c r="H7" s="13">
        <f>+E7/B7*100</f>
        <v>52.462526766595289</v>
      </c>
      <c r="I7" s="13">
        <f t="shared" ref="I7:J22" si="0">+F7/C7*100</f>
        <v>50.101832993890014</v>
      </c>
      <c r="J7" s="14">
        <f t="shared" si="0"/>
        <v>51.252609603340296</v>
      </c>
    </row>
    <row r="8" spans="1:10" s="8" customFormat="1" ht="22.5" customHeight="1" thickBot="1" x14ac:dyDescent="0.2">
      <c r="A8" s="15" t="s">
        <v>9</v>
      </c>
      <c r="B8" s="16">
        <v>461</v>
      </c>
      <c r="C8" s="17">
        <v>475</v>
      </c>
      <c r="D8" s="18">
        <f>+SUM(B8:C8)</f>
        <v>936</v>
      </c>
      <c r="E8" s="17">
        <v>159</v>
      </c>
      <c r="F8" s="17">
        <v>170</v>
      </c>
      <c r="G8" s="18">
        <f>+SUM(E8:F8)</f>
        <v>329</v>
      </c>
      <c r="H8" s="19">
        <f t="shared" ref="H8:J27" si="1">+E8/B8*100</f>
        <v>34.490238611713664</v>
      </c>
      <c r="I8" s="19">
        <f t="shared" si="0"/>
        <v>35.789473684210527</v>
      </c>
      <c r="J8" s="20">
        <f t="shared" si="0"/>
        <v>35.149572649572647</v>
      </c>
    </row>
    <row r="9" spans="1:10" ht="22.5" customHeight="1" thickTop="1" thickBot="1" x14ac:dyDescent="0.2">
      <c r="A9" s="21" t="s">
        <v>10</v>
      </c>
      <c r="B9" s="22">
        <f t="shared" ref="B9:G9" si="2">SUM(B7:B8)</f>
        <v>928</v>
      </c>
      <c r="C9" s="23">
        <f t="shared" si="2"/>
        <v>966</v>
      </c>
      <c r="D9" s="23">
        <f t="shared" si="2"/>
        <v>1894</v>
      </c>
      <c r="E9" s="23">
        <f t="shared" si="2"/>
        <v>404</v>
      </c>
      <c r="F9" s="23">
        <f t="shared" si="2"/>
        <v>416</v>
      </c>
      <c r="G9" s="24">
        <f t="shared" si="2"/>
        <v>820</v>
      </c>
      <c r="H9" s="25">
        <f t="shared" si="1"/>
        <v>43.53448275862069</v>
      </c>
      <c r="I9" s="25">
        <f t="shared" si="0"/>
        <v>43.064182194616976</v>
      </c>
      <c r="J9" s="26">
        <f t="shared" si="0"/>
        <v>43.294614572333685</v>
      </c>
    </row>
    <row r="10" spans="1:10" ht="22.5" customHeight="1" thickTop="1" x14ac:dyDescent="0.15">
      <c r="A10" s="15" t="s">
        <v>11</v>
      </c>
      <c r="B10" s="27">
        <v>478</v>
      </c>
      <c r="C10" s="28">
        <v>426</v>
      </c>
      <c r="D10" s="28">
        <f>SUM(B10:C10)</f>
        <v>904</v>
      </c>
      <c r="E10" s="28">
        <v>155</v>
      </c>
      <c r="F10" s="28">
        <v>140</v>
      </c>
      <c r="G10" s="28">
        <f>SUM(E10:F10)</f>
        <v>295</v>
      </c>
      <c r="H10" s="29">
        <f t="shared" si="1"/>
        <v>32.42677824267782</v>
      </c>
      <c r="I10" s="29">
        <f t="shared" si="0"/>
        <v>32.863849765258216</v>
      </c>
      <c r="J10" s="30">
        <f t="shared" si="0"/>
        <v>32.632743362831853</v>
      </c>
    </row>
    <row r="11" spans="1:10" ht="22.5" customHeight="1" x14ac:dyDescent="0.15">
      <c r="A11" s="31" t="s">
        <v>12</v>
      </c>
      <c r="B11" s="32">
        <v>2337</v>
      </c>
      <c r="C11" s="33">
        <v>2442</v>
      </c>
      <c r="D11" s="33">
        <f>SUM(B11:C11)</f>
        <v>4779</v>
      </c>
      <c r="E11" s="33">
        <v>651</v>
      </c>
      <c r="F11" s="33">
        <v>759</v>
      </c>
      <c r="G11" s="33">
        <f>SUM(E11:F11)</f>
        <v>1410</v>
      </c>
      <c r="H11" s="34">
        <f t="shared" si="1"/>
        <v>27.856225930680363</v>
      </c>
      <c r="I11" s="34">
        <f t="shared" si="0"/>
        <v>31.081081081081081</v>
      </c>
      <c r="J11" s="35">
        <f t="shared" si="0"/>
        <v>29.504080351537983</v>
      </c>
    </row>
    <row r="12" spans="1:10" ht="22.5" customHeight="1" thickBot="1" x14ac:dyDescent="0.2">
      <c r="A12" s="36" t="s">
        <v>13</v>
      </c>
      <c r="B12" s="37">
        <v>5674</v>
      </c>
      <c r="C12" s="38">
        <v>5884</v>
      </c>
      <c r="D12" s="39">
        <f>SUM(B12:C12)</f>
        <v>11558</v>
      </c>
      <c r="E12" s="38">
        <v>1709</v>
      </c>
      <c r="F12" s="38">
        <v>1994</v>
      </c>
      <c r="G12" s="39">
        <f>SUM(E12:F12)</f>
        <v>3703</v>
      </c>
      <c r="H12" s="19">
        <f t="shared" si="1"/>
        <v>30.119844906591471</v>
      </c>
      <c r="I12" s="19">
        <f t="shared" si="0"/>
        <v>33.888511216859278</v>
      </c>
      <c r="J12" s="20">
        <f t="shared" si="0"/>
        <v>32.03841495068351</v>
      </c>
    </row>
    <row r="13" spans="1:10" ht="22.5" customHeight="1" thickTop="1" thickBot="1" x14ac:dyDescent="0.2">
      <c r="A13" s="21" t="s">
        <v>14</v>
      </c>
      <c r="B13" s="22">
        <f t="shared" ref="B13:G13" si="3">SUM(B10:B12)</f>
        <v>8489</v>
      </c>
      <c r="C13" s="23">
        <f t="shared" si="3"/>
        <v>8752</v>
      </c>
      <c r="D13" s="23">
        <f t="shared" si="3"/>
        <v>17241</v>
      </c>
      <c r="E13" s="23">
        <f t="shared" si="3"/>
        <v>2515</v>
      </c>
      <c r="F13" s="23">
        <f t="shared" si="3"/>
        <v>2893</v>
      </c>
      <c r="G13" s="24">
        <f t="shared" si="3"/>
        <v>5408</v>
      </c>
      <c r="H13" s="25">
        <f t="shared" si="1"/>
        <v>29.626575568382613</v>
      </c>
      <c r="I13" s="25">
        <f t="shared" si="0"/>
        <v>33.055301645338211</v>
      </c>
      <c r="J13" s="26">
        <f t="shared" si="0"/>
        <v>31.367090075981675</v>
      </c>
    </row>
    <row r="14" spans="1:10" ht="22.5" customHeight="1" thickTop="1" x14ac:dyDescent="0.15">
      <c r="A14" s="15" t="s">
        <v>15</v>
      </c>
      <c r="B14" s="27">
        <v>6837</v>
      </c>
      <c r="C14" s="28">
        <v>7511</v>
      </c>
      <c r="D14" s="40">
        <f>SUM(B14:C14)</f>
        <v>14348</v>
      </c>
      <c r="E14" s="28">
        <v>2557</v>
      </c>
      <c r="F14" s="28">
        <v>2957</v>
      </c>
      <c r="G14" s="28">
        <f>SUM(E14:F14)</f>
        <v>5514</v>
      </c>
      <c r="H14" s="29">
        <f t="shared" si="1"/>
        <v>37.399444200672811</v>
      </c>
      <c r="I14" s="29">
        <f t="shared" si="0"/>
        <v>39.368925575822125</v>
      </c>
      <c r="J14" s="30">
        <f t="shared" si="0"/>
        <v>38.430443267354335</v>
      </c>
    </row>
    <row r="15" spans="1:10" ht="22.5" customHeight="1" thickBot="1" x14ac:dyDescent="0.2">
      <c r="A15" s="36" t="s">
        <v>16</v>
      </c>
      <c r="B15" s="37">
        <v>6691</v>
      </c>
      <c r="C15" s="38">
        <v>7518</v>
      </c>
      <c r="D15" s="41">
        <f>SUM(B15:C15)</f>
        <v>14209</v>
      </c>
      <c r="E15" s="38">
        <v>2772</v>
      </c>
      <c r="F15" s="38">
        <v>3230</v>
      </c>
      <c r="G15" s="38">
        <f>SUM(E15:F15)</f>
        <v>6002</v>
      </c>
      <c r="H15" s="19">
        <f t="shared" si="1"/>
        <v>41.428784934987291</v>
      </c>
      <c r="I15" s="19">
        <f t="shared" si="0"/>
        <v>42.963554136738495</v>
      </c>
      <c r="J15" s="20">
        <f t="shared" si="0"/>
        <v>42.240833274685059</v>
      </c>
    </row>
    <row r="16" spans="1:10" ht="22.5" customHeight="1" thickTop="1" thickBot="1" x14ac:dyDescent="0.2">
      <c r="A16" s="21" t="s">
        <v>17</v>
      </c>
      <c r="B16" s="22">
        <f t="shared" ref="B16:G16" si="4">SUM(B14:B15)</f>
        <v>13528</v>
      </c>
      <c r="C16" s="23">
        <f t="shared" si="4"/>
        <v>15029</v>
      </c>
      <c r="D16" s="23">
        <f t="shared" si="4"/>
        <v>28557</v>
      </c>
      <c r="E16" s="23">
        <f t="shared" si="4"/>
        <v>5329</v>
      </c>
      <c r="F16" s="23">
        <f t="shared" si="4"/>
        <v>6187</v>
      </c>
      <c r="G16" s="24">
        <f t="shared" si="4"/>
        <v>11516</v>
      </c>
      <c r="H16" s="25">
        <f t="shared" si="1"/>
        <v>39.39237137788291</v>
      </c>
      <c r="I16" s="25">
        <f t="shared" si="0"/>
        <v>41.167076984496646</v>
      </c>
      <c r="J16" s="26">
        <f t="shared" si="0"/>
        <v>40.326364814231184</v>
      </c>
    </row>
    <row r="17" spans="1:15" ht="22.5" customHeight="1" thickTop="1" x14ac:dyDescent="0.15">
      <c r="A17" s="15" t="s">
        <v>18</v>
      </c>
      <c r="B17" s="27">
        <v>7524</v>
      </c>
      <c r="C17" s="28">
        <v>8063</v>
      </c>
      <c r="D17" s="40">
        <f>SUM(B17:C17)</f>
        <v>15587</v>
      </c>
      <c r="E17" s="28">
        <v>3240</v>
      </c>
      <c r="F17" s="28">
        <v>3516</v>
      </c>
      <c r="G17" s="28">
        <f>SUM(E17:F17)</f>
        <v>6756</v>
      </c>
      <c r="H17" s="29">
        <f t="shared" si="1"/>
        <v>43.062200956937801</v>
      </c>
      <c r="I17" s="29">
        <f t="shared" si="0"/>
        <v>43.606598040431599</v>
      </c>
      <c r="J17" s="30">
        <f t="shared" si="0"/>
        <v>43.343812151151603</v>
      </c>
    </row>
    <row r="18" spans="1:15" ht="22.5" customHeight="1" thickBot="1" x14ac:dyDescent="0.2">
      <c r="A18" s="36" t="s">
        <v>19</v>
      </c>
      <c r="B18" s="37">
        <v>7571</v>
      </c>
      <c r="C18" s="38">
        <v>8494</v>
      </c>
      <c r="D18" s="41">
        <f>SUM(B18:C18)</f>
        <v>16065</v>
      </c>
      <c r="E18" s="38">
        <v>3523</v>
      </c>
      <c r="F18" s="38">
        <v>3881</v>
      </c>
      <c r="G18" s="38">
        <f>SUM(E18:F18)</f>
        <v>7404</v>
      </c>
      <c r="H18" s="19">
        <f t="shared" si="1"/>
        <v>46.532822612600711</v>
      </c>
      <c r="I18" s="19">
        <f t="shared" si="0"/>
        <v>45.691076053684952</v>
      </c>
      <c r="J18" s="20">
        <f t="shared" si="0"/>
        <v>46.087768440709617</v>
      </c>
    </row>
    <row r="19" spans="1:15" ht="22.5" customHeight="1" thickTop="1" thickBot="1" x14ac:dyDescent="0.2">
      <c r="A19" s="21" t="s">
        <v>20</v>
      </c>
      <c r="B19" s="22">
        <f t="shared" ref="B19:G19" si="5">SUM(B17:B18)</f>
        <v>15095</v>
      </c>
      <c r="C19" s="23">
        <f t="shared" si="5"/>
        <v>16557</v>
      </c>
      <c r="D19" s="23">
        <f t="shared" si="5"/>
        <v>31652</v>
      </c>
      <c r="E19" s="23">
        <f t="shared" si="5"/>
        <v>6763</v>
      </c>
      <c r="F19" s="23">
        <f t="shared" si="5"/>
        <v>7397</v>
      </c>
      <c r="G19" s="24">
        <f t="shared" si="5"/>
        <v>14160</v>
      </c>
      <c r="H19" s="25">
        <f t="shared" si="1"/>
        <v>44.802914872474332</v>
      </c>
      <c r="I19" s="25">
        <f t="shared" si="0"/>
        <v>44.675967868575221</v>
      </c>
      <c r="J19" s="26">
        <f t="shared" si="0"/>
        <v>44.736509541261213</v>
      </c>
    </row>
    <row r="20" spans="1:15" ht="22.5" customHeight="1" thickTop="1" x14ac:dyDescent="0.15">
      <c r="A20" s="15" t="s">
        <v>21</v>
      </c>
      <c r="B20" s="27">
        <v>7532</v>
      </c>
      <c r="C20" s="28">
        <v>8485</v>
      </c>
      <c r="D20" s="40">
        <f>SUM(B20:C20)</f>
        <v>16017</v>
      </c>
      <c r="E20" s="28">
        <v>3685</v>
      </c>
      <c r="F20" s="28">
        <v>4054</v>
      </c>
      <c r="G20" s="28">
        <f>SUM(E20:F20)</f>
        <v>7739</v>
      </c>
      <c r="H20" s="29">
        <f t="shared" si="1"/>
        <v>48.924588422729684</v>
      </c>
      <c r="I20" s="29">
        <f t="shared" si="0"/>
        <v>47.778432527990574</v>
      </c>
      <c r="J20" s="30">
        <f t="shared" si="0"/>
        <v>48.317412748954233</v>
      </c>
    </row>
    <row r="21" spans="1:15" ht="22.5" customHeight="1" thickBot="1" x14ac:dyDescent="0.2">
      <c r="A21" s="36" t="s">
        <v>22</v>
      </c>
      <c r="B21" s="37">
        <v>6293</v>
      </c>
      <c r="C21" s="38">
        <v>6657</v>
      </c>
      <c r="D21" s="41">
        <f>SUM(B21:C21)</f>
        <v>12950</v>
      </c>
      <c r="E21" s="38">
        <v>3222</v>
      </c>
      <c r="F21" s="38">
        <v>3498</v>
      </c>
      <c r="G21" s="38">
        <f>SUM(E21:F21)</f>
        <v>6720</v>
      </c>
      <c r="H21" s="19">
        <f t="shared" si="1"/>
        <v>51.199745749245196</v>
      </c>
      <c r="I21" s="19">
        <f t="shared" si="0"/>
        <v>52.54619197836864</v>
      </c>
      <c r="J21" s="20">
        <f t="shared" si="0"/>
        <v>51.891891891891895</v>
      </c>
    </row>
    <row r="22" spans="1:15" ht="22.5" customHeight="1" thickTop="1" thickBot="1" x14ac:dyDescent="0.2">
      <c r="A22" s="21" t="s">
        <v>23</v>
      </c>
      <c r="B22" s="22">
        <f t="shared" ref="B22:G22" si="6">SUM(B20:B21)</f>
        <v>13825</v>
      </c>
      <c r="C22" s="23">
        <f t="shared" si="6"/>
        <v>15142</v>
      </c>
      <c r="D22" s="23">
        <f t="shared" si="6"/>
        <v>28967</v>
      </c>
      <c r="E22" s="23">
        <f t="shared" si="6"/>
        <v>6907</v>
      </c>
      <c r="F22" s="23">
        <f t="shared" si="6"/>
        <v>7552</v>
      </c>
      <c r="G22" s="24">
        <f t="shared" si="6"/>
        <v>14459</v>
      </c>
      <c r="H22" s="42">
        <f t="shared" si="1"/>
        <v>49.960216998191683</v>
      </c>
      <c r="I22" s="42">
        <f t="shared" si="0"/>
        <v>49.874521199313172</v>
      </c>
      <c r="J22" s="43">
        <f t="shared" si="0"/>
        <v>49.915420996306139</v>
      </c>
    </row>
    <row r="23" spans="1:15" ht="22.5" customHeight="1" thickTop="1" x14ac:dyDescent="0.15">
      <c r="A23" s="15" t="s">
        <v>24</v>
      </c>
      <c r="B23" s="27">
        <v>4629</v>
      </c>
      <c r="C23" s="28">
        <v>4725</v>
      </c>
      <c r="D23" s="40">
        <f>SUM(B23:C23)</f>
        <v>9354</v>
      </c>
      <c r="E23" s="28">
        <v>2508</v>
      </c>
      <c r="F23" s="28">
        <v>2561</v>
      </c>
      <c r="G23" s="28">
        <f>SUM(E23:F23)</f>
        <v>5069</v>
      </c>
      <c r="H23" s="29">
        <f t="shared" si="1"/>
        <v>54.180168502916395</v>
      </c>
      <c r="I23" s="29">
        <f t="shared" si="1"/>
        <v>54.201058201058203</v>
      </c>
      <c r="J23" s="30">
        <f t="shared" si="1"/>
        <v>54.190720547359419</v>
      </c>
    </row>
    <row r="24" spans="1:15" ht="22.5" customHeight="1" thickBot="1" x14ac:dyDescent="0.2">
      <c r="A24" s="36" t="s">
        <v>25</v>
      </c>
      <c r="B24" s="37">
        <v>3006</v>
      </c>
      <c r="C24" s="38">
        <v>3077</v>
      </c>
      <c r="D24" s="41">
        <f>SUM(B24:C24)</f>
        <v>6083</v>
      </c>
      <c r="E24" s="38">
        <v>1763</v>
      </c>
      <c r="F24" s="38">
        <v>1775</v>
      </c>
      <c r="G24" s="38">
        <f>SUM(E24:F24)</f>
        <v>3538</v>
      </c>
      <c r="H24" s="19">
        <f t="shared" si="1"/>
        <v>58.649367930805049</v>
      </c>
      <c r="I24" s="19">
        <f t="shared" si="1"/>
        <v>57.686057848553787</v>
      </c>
      <c r="J24" s="20">
        <f t="shared" si="1"/>
        <v>58.162091073483481</v>
      </c>
    </row>
    <row r="25" spans="1:15" ht="22.5" customHeight="1" thickTop="1" thickBot="1" x14ac:dyDescent="0.2">
      <c r="A25" s="21" t="s">
        <v>26</v>
      </c>
      <c r="B25" s="22">
        <f t="shared" ref="B25:G25" si="7">SUM(B23:B24)</f>
        <v>7635</v>
      </c>
      <c r="C25" s="23">
        <f t="shared" si="7"/>
        <v>7802</v>
      </c>
      <c r="D25" s="23">
        <f t="shared" si="7"/>
        <v>15437</v>
      </c>
      <c r="E25" s="23">
        <f t="shared" si="7"/>
        <v>4271</v>
      </c>
      <c r="F25" s="23">
        <f t="shared" si="7"/>
        <v>4336</v>
      </c>
      <c r="G25" s="24">
        <f t="shared" si="7"/>
        <v>8607</v>
      </c>
      <c r="H25" s="42">
        <f t="shared" si="1"/>
        <v>55.939751146037985</v>
      </c>
      <c r="I25" s="42">
        <f t="shared" si="1"/>
        <v>55.575493463214563</v>
      </c>
      <c r="J25" s="43">
        <f t="shared" si="1"/>
        <v>55.755652004923242</v>
      </c>
    </row>
    <row r="26" spans="1:15" ht="22.5" customHeight="1" thickTop="1" thickBot="1" x14ac:dyDescent="0.2">
      <c r="A26" s="44" t="s">
        <v>27</v>
      </c>
      <c r="B26" s="45">
        <v>7976</v>
      </c>
      <c r="C26" s="46">
        <v>12002</v>
      </c>
      <c r="D26" s="47">
        <f>SUM(B26:C26)</f>
        <v>19978</v>
      </c>
      <c r="E26" s="46">
        <v>4480</v>
      </c>
      <c r="F26" s="46">
        <v>5901</v>
      </c>
      <c r="G26" s="46">
        <f>SUM(E26:F26)</f>
        <v>10381</v>
      </c>
      <c r="H26" s="42">
        <f t="shared" si="1"/>
        <v>56.168505516549651</v>
      </c>
      <c r="I26" s="42">
        <f t="shared" si="1"/>
        <v>49.166805532411267</v>
      </c>
      <c r="J26" s="43">
        <f t="shared" si="1"/>
        <v>51.962158374211633</v>
      </c>
    </row>
    <row r="27" spans="1:15" ht="22.5" customHeight="1" thickTop="1" thickBot="1" x14ac:dyDescent="0.2">
      <c r="A27" s="48" t="s">
        <v>28</v>
      </c>
      <c r="B27" s="49">
        <f>B9+B13+B16+B19+B22+B25+B26</f>
        <v>67476</v>
      </c>
      <c r="C27" s="50">
        <f t="shared" ref="C27:G27" si="8">C9+C13+C16+C19+C22+C25+C26</f>
        <v>76250</v>
      </c>
      <c r="D27" s="51">
        <f t="shared" si="8"/>
        <v>143726</v>
      </c>
      <c r="E27" s="50">
        <f t="shared" si="8"/>
        <v>30669</v>
      </c>
      <c r="F27" s="50">
        <f t="shared" si="8"/>
        <v>34682</v>
      </c>
      <c r="G27" s="50">
        <f t="shared" si="8"/>
        <v>65351</v>
      </c>
      <c r="H27" s="52">
        <f t="shared" si="1"/>
        <v>45.451716165747825</v>
      </c>
      <c r="I27" s="52">
        <f t="shared" si="1"/>
        <v>45.484590163934428</v>
      </c>
      <c r="J27" s="53">
        <f t="shared" si="1"/>
        <v>45.469156589621917</v>
      </c>
    </row>
    <row r="28" spans="1:15" ht="21" customHeight="1" thickBot="1" x14ac:dyDescent="0.2"/>
    <row r="29" spans="1:15" ht="21" customHeight="1" x14ac:dyDescent="0.15">
      <c r="L29" s="68" t="s">
        <v>0</v>
      </c>
      <c r="M29" s="66" t="s">
        <v>29</v>
      </c>
      <c r="N29" s="66"/>
      <c r="O29" s="67"/>
    </row>
    <row r="30" spans="1:15" ht="21" customHeight="1" thickBot="1" x14ac:dyDescent="0.2">
      <c r="L30" s="69"/>
      <c r="M30" s="4" t="s">
        <v>4</v>
      </c>
      <c r="N30" s="4" t="s">
        <v>5</v>
      </c>
      <c r="O30" s="7" t="s">
        <v>7</v>
      </c>
    </row>
    <row r="31" spans="1:15" ht="21" customHeight="1" x14ac:dyDescent="0.15">
      <c r="L31" s="15" t="s">
        <v>8</v>
      </c>
      <c r="M31" s="54">
        <f t="shared" ref="M31:O32" si="9">H7</f>
        <v>52.462526766595289</v>
      </c>
      <c r="N31" s="54">
        <f t="shared" si="9"/>
        <v>50.101832993890014</v>
      </c>
      <c r="O31" s="55">
        <f t="shared" si="9"/>
        <v>51.252609603340296</v>
      </c>
    </row>
    <row r="32" spans="1:15" ht="21" customHeight="1" x14ac:dyDescent="0.15">
      <c r="L32" s="15" t="s">
        <v>9</v>
      </c>
      <c r="M32" s="54">
        <f t="shared" si="9"/>
        <v>34.490238611713664</v>
      </c>
      <c r="N32" s="54">
        <f t="shared" si="9"/>
        <v>35.789473684210527</v>
      </c>
      <c r="O32" s="55">
        <f t="shared" si="9"/>
        <v>35.149572649572647</v>
      </c>
    </row>
    <row r="33" spans="12:15" ht="21" customHeight="1" x14ac:dyDescent="0.15">
      <c r="L33" s="15" t="s">
        <v>11</v>
      </c>
      <c r="M33" s="54">
        <f t="shared" ref="M33:O35" si="10">H10</f>
        <v>32.42677824267782</v>
      </c>
      <c r="N33" s="54">
        <f t="shared" si="10"/>
        <v>32.863849765258216</v>
      </c>
      <c r="O33" s="55">
        <f t="shared" si="10"/>
        <v>32.632743362831853</v>
      </c>
    </row>
    <row r="34" spans="12:15" ht="21" customHeight="1" x14ac:dyDescent="0.15">
      <c r="L34" s="31" t="s">
        <v>12</v>
      </c>
      <c r="M34" s="56">
        <f t="shared" si="10"/>
        <v>27.856225930680363</v>
      </c>
      <c r="N34" s="56">
        <f t="shared" si="10"/>
        <v>31.081081081081081</v>
      </c>
      <c r="O34" s="57">
        <f t="shared" si="10"/>
        <v>29.504080351537983</v>
      </c>
    </row>
    <row r="35" spans="12:15" ht="21" customHeight="1" x14ac:dyDescent="0.15">
      <c r="L35" s="36" t="s">
        <v>13</v>
      </c>
      <c r="M35" s="58">
        <f t="shared" si="10"/>
        <v>30.119844906591471</v>
      </c>
      <c r="N35" s="58">
        <f t="shared" si="10"/>
        <v>33.888511216859278</v>
      </c>
      <c r="O35" s="59">
        <f t="shared" si="10"/>
        <v>32.03841495068351</v>
      </c>
    </row>
    <row r="36" spans="12:15" ht="31.5" customHeight="1" x14ac:dyDescent="0.15">
      <c r="L36" s="31" t="s">
        <v>15</v>
      </c>
      <c r="M36" s="56">
        <f t="shared" ref="M36:O37" si="11">H14</f>
        <v>37.399444200672811</v>
      </c>
      <c r="N36" s="56">
        <f t="shared" si="11"/>
        <v>39.368925575822125</v>
      </c>
      <c r="O36" s="57">
        <f t="shared" si="11"/>
        <v>38.430443267354335</v>
      </c>
    </row>
    <row r="37" spans="12:15" ht="21" customHeight="1" x14ac:dyDescent="0.15">
      <c r="L37" s="31" t="s">
        <v>16</v>
      </c>
      <c r="M37" s="56">
        <f t="shared" si="11"/>
        <v>41.428784934987291</v>
      </c>
      <c r="N37" s="56">
        <f t="shared" si="11"/>
        <v>42.963554136738495</v>
      </c>
      <c r="O37" s="57">
        <f t="shared" si="11"/>
        <v>42.240833274685059</v>
      </c>
    </row>
    <row r="38" spans="12:15" ht="21" customHeight="1" x14ac:dyDescent="0.15">
      <c r="L38" s="31" t="s">
        <v>18</v>
      </c>
      <c r="M38" s="56">
        <f t="shared" ref="M38:O39" si="12">H17</f>
        <v>43.062200956937801</v>
      </c>
      <c r="N38" s="56">
        <f t="shared" si="12"/>
        <v>43.606598040431599</v>
      </c>
      <c r="O38" s="57">
        <f t="shared" si="12"/>
        <v>43.343812151151603</v>
      </c>
    </row>
    <row r="39" spans="12:15" ht="21" customHeight="1" x14ac:dyDescent="0.15">
      <c r="L39" s="31" t="s">
        <v>19</v>
      </c>
      <c r="M39" s="56">
        <f t="shared" si="12"/>
        <v>46.532822612600711</v>
      </c>
      <c r="N39" s="56">
        <f t="shared" si="12"/>
        <v>45.691076053684952</v>
      </c>
      <c r="O39" s="57">
        <f t="shared" si="12"/>
        <v>46.087768440709617</v>
      </c>
    </row>
    <row r="40" spans="12:15" ht="21" customHeight="1" x14ac:dyDescent="0.15">
      <c r="L40" s="31" t="s">
        <v>21</v>
      </c>
      <c r="M40" s="56">
        <f t="shared" ref="M40:O41" si="13">H20</f>
        <v>48.924588422729684</v>
      </c>
      <c r="N40" s="56">
        <f t="shared" si="13"/>
        <v>47.778432527990574</v>
      </c>
      <c r="O40" s="57">
        <f t="shared" si="13"/>
        <v>48.317412748954233</v>
      </c>
    </row>
    <row r="41" spans="12:15" ht="21" customHeight="1" x14ac:dyDescent="0.15">
      <c r="L41" s="31" t="s">
        <v>22</v>
      </c>
      <c r="M41" s="56">
        <f t="shared" si="13"/>
        <v>51.199745749245196</v>
      </c>
      <c r="N41" s="56">
        <f t="shared" si="13"/>
        <v>52.54619197836864</v>
      </c>
      <c r="O41" s="57">
        <f t="shared" si="13"/>
        <v>51.891891891891895</v>
      </c>
    </row>
    <row r="42" spans="12:15" ht="21" customHeight="1" x14ac:dyDescent="0.15">
      <c r="L42" s="31" t="s">
        <v>24</v>
      </c>
      <c r="M42" s="56">
        <f t="shared" ref="M42:O43" si="14">H23</f>
        <v>54.180168502916395</v>
      </c>
      <c r="N42" s="56">
        <f t="shared" si="14"/>
        <v>54.201058201058203</v>
      </c>
      <c r="O42" s="57">
        <f t="shared" si="14"/>
        <v>54.190720547359419</v>
      </c>
    </row>
    <row r="43" spans="12:15" ht="21" customHeight="1" thickBot="1" x14ac:dyDescent="0.2">
      <c r="L43" s="36" t="s">
        <v>25</v>
      </c>
      <c r="M43" s="58">
        <f t="shared" si="14"/>
        <v>58.649367930805049</v>
      </c>
      <c r="N43" s="58">
        <f t="shared" si="14"/>
        <v>57.686057848553787</v>
      </c>
      <c r="O43" s="59">
        <f t="shared" si="14"/>
        <v>58.162091073483481</v>
      </c>
    </row>
    <row r="44" spans="12:15" ht="21" customHeight="1" thickTop="1" thickBot="1" x14ac:dyDescent="0.2">
      <c r="L44" s="44" t="s">
        <v>27</v>
      </c>
      <c r="M44" s="60">
        <f t="shared" ref="M44:O45" si="15">H26</f>
        <v>56.168505516549651</v>
      </c>
      <c r="N44" s="60">
        <f t="shared" si="15"/>
        <v>49.166805532411267</v>
      </c>
      <c r="O44" s="61">
        <f t="shared" si="15"/>
        <v>51.962158374211633</v>
      </c>
    </row>
    <row r="45" spans="12:15" ht="21" customHeight="1" thickTop="1" thickBot="1" x14ac:dyDescent="0.2">
      <c r="L45" s="48" t="s">
        <v>7</v>
      </c>
      <c r="M45" s="62">
        <f t="shared" si="15"/>
        <v>45.451716165747825</v>
      </c>
      <c r="N45" s="63">
        <f t="shared" si="15"/>
        <v>45.484590163934428</v>
      </c>
      <c r="O45" s="64">
        <f t="shared" si="15"/>
        <v>45.469156589621917</v>
      </c>
    </row>
  </sheetData>
  <mergeCells count="6">
    <mergeCell ref="M29:O29"/>
    <mergeCell ref="A5:A6"/>
    <mergeCell ref="B5:D5"/>
    <mergeCell ref="E5:G5"/>
    <mergeCell ref="H5:J5"/>
    <mergeCell ref="L29:L30"/>
  </mergeCells>
  <phoneticPr fontId="2"/>
  <pageMargins left="0.78740157480314965" right="0.78740157480314965" top="0.78740157480314965" bottom="0.71" header="0.51181102362204722" footer="0.51181102362204722"/>
  <pageSetup paperSize="9" fitToHeight="0" orientation="portrait" horizontalDpi="300" verticalDpi="300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年代別投票状況</vt:lpstr>
      <vt:lpstr>年代別投票状況!Print_Area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ｇ</dc:creator>
  <cp:lastModifiedBy>-</cp:lastModifiedBy>
  <cp:lastPrinted>2025-01-20T06:11:21Z</cp:lastPrinted>
  <dcterms:created xsi:type="dcterms:W3CDTF">2019-10-01T02:44:43Z</dcterms:created>
  <dcterms:modified xsi:type="dcterms:W3CDTF">2025-10-14T07:07:50Z</dcterms:modified>
</cp:coreProperties>
</file>