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議\"/>
    </mc:Choice>
  </mc:AlternateContent>
  <bookViews>
    <workbookView xWindow="0" yWindow="0" windowWidth="20490" windowHeight="6405"/>
  </bookViews>
  <sheets>
    <sheet name="R５区議" sheetId="1" r:id="rId1"/>
  </sheets>
  <externalReferences>
    <externalReference r:id="rId2"/>
  </externalReferences>
  <definedNames>
    <definedName name="_xlnm.Print_Area" localSheetId="0">'R５区議'!$A$1:$J$36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<sst xmlns="http://schemas.openxmlformats.org/spreadsheetml/2006/main" count="56" uniqueCount="32">
  <si>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</si>
  <si>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令和５年４月23日執行　中央区議会議員選挙</t>
    <rPh sb="0" eb="2">
      <t>レイワ</t>
    </rPh>
    <rPh sb="3" eb="4">
      <t>ネン</t>
    </rPh>
    <rPh sb="5" eb="6">
      <t>ツキ</t>
    </rPh>
    <rPh sb="8" eb="9">
      <t>ニチ</t>
    </rPh>
    <rPh sb="9" eb="11">
      <t>シッコウ</t>
    </rPh>
    <rPh sb="12" eb="14">
      <t>チュウオウ</t>
    </rPh>
    <rPh sb="14" eb="15">
      <t>ク</t>
    </rPh>
    <rPh sb="15" eb="17">
      <t>ギカイ</t>
    </rPh>
    <rPh sb="17" eb="19">
      <t>ギイン</t>
    </rPh>
    <rPh sb="19" eb="21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</si>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</sst>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'R５区議'!$L$31:$L$45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'R５区議'!$M$31:$M$45</c:f>
              <c:numCache>
                <c:formatCode>#,##0.00_ </c:formatCode>
                <c:ptCount val="15"/>
                <c:pt idx="0">
                  <c:v>41.119221411192214</c:v>
                </c:pt>
                <c:pt idx="1">
                  <c:v>28.606356968215156</c:v>
                </c:pt>
                <c:pt idx="2">
                  <c:v>23.640661938534279</c:v>
                </c:pt>
                <c:pt idx="3">
                  <c:v>22.938737908797787</c:v>
                </c:pt>
                <c:pt idx="4">
                  <c:v>21.529968454258675</c:v>
                </c:pt>
                <c:pt idx="5">
                  <c:v>30.151915455746369</c:v>
                </c:pt>
                <c:pt idx="6">
                  <c:v>35.539397536726518</c:v>
                </c:pt>
                <c:pt idx="7">
                  <c:v>40.086628475618276</c:v>
                </c:pt>
                <c:pt idx="8">
                  <c:v>43.388808806185295</c:v>
                </c:pt>
                <c:pt idx="9">
                  <c:v>44.876875176903482</c:v>
                </c:pt>
                <c:pt idx="10">
                  <c:v>48.054919908466822</c:v>
                </c:pt>
                <c:pt idx="11">
                  <c:v>51.545595054095827</c:v>
                </c:pt>
                <c:pt idx="12">
                  <c:v>55.534351145038165</c:v>
                </c:pt>
                <c:pt idx="13">
                  <c:v>56.217948717948715</c:v>
                </c:pt>
                <c:pt idx="14">
                  <c:v>41.381222472194935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7-4B45-A709-8C1C49EF0B21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'R５区議'!$L$31:$L$45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'R５区議'!$N$31:$N$45</c:f>
              <c:numCache>
                <c:formatCode>#,##0.00_ </c:formatCode>
                <c:ptCount val="15"/>
                <c:pt idx="0">
                  <c:v>48.670212765957451</c:v>
                </c:pt>
                <c:pt idx="1">
                  <c:v>32.183908045977013</c:v>
                </c:pt>
                <c:pt idx="2">
                  <c:v>28.465346534653463</c:v>
                </c:pt>
                <c:pt idx="3">
                  <c:v>23.69443245576176</c:v>
                </c:pt>
                <c:pt idx="4">
                  <c:v>25.952779327012454</c:v>
                </c:pt>
                <c:pt idx="5">
                  <c:v>32.275052663256091</c:v>
                </c:pt>
                <c:pt idx="6">
                  <c:v>38.427492840406146</c:v>
                </c:pt>
                <c:pt idx="7">
                  <c:v>41.407307171853859</c:v>
                </c:pt>
                <c:pt idx="8">
                  <c:v>43.20382685800957</c:v>
                </c:pt>
                <c:pt idx="9">
                  <c:v>45.904954499494437</c:v>
                </c:pt>
                <c:pt idx="10">
                  <c:v>50.182007280291209</c:v>
                </c:pt>
                <c:pt idx="11">
                  <c:v>52.627511591962907</c:v>
                </c:pt>
                <c:pt idx="12">
                  <c:v>57.630161579892281</c:v>
                </c:pt>
                <c:pt idx="13">
                  <c:v>52.210436996181585</c:v>
                </c:pt>
                <c:pt idx="14">
                  <c:v>42.841880341880341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7-4B45-A709-8C1C49EF0B21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'R５区議'!$L$31:$L$45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'R５区議'!$O$31:$O$45</c:f>
              <c:numCache>
                <c:formatCode>#,##0.00_ </c:formatCode>
                <c:ptCount val="15"/>
                <c:pt idx="0">
                  <c:v>44.72681067344346</c:v>
                </c:pt>
                <c:pt idx="1">
                  <c:v>30.450236966824644</c:v>
                </c:pt>
                <c:pt idx="2">
                  <c:v>25.997581620314392</c:v>
                </c:pt>
                <c:pt idx="3">
                  <c:v>23.328877005347593</c:v>
                </c:pt>
                <c:pt idx="4">
                  <c:v>23.806334322074445</c:v>
                </c:pt>
                <c:pt idx="5">
                  <c:v>31.262793260903791</c:v>
                </c:pt>
                <c:pt idx="6">
                  <c:v>37.077872546980103</c:v>
                </c:pt>
                <c:pt idx="7">
                  <c:v>40.788957215752973</c:v>
                </c:pt>
                <c:pt idx="8">
                  <c:v>43.290951734353783</c:v>
                </c:pt>
                <c:pt idx="9">
                  <c:v>45.419949258913071</c:v>
                </c:pt>
                <c:pt idx="10">
                  <c:v>49.126637554585152</c:v>
                </c:pt>
                <c:pt idx="11">
                  <c:v>52.086553323029364</c:v>
                </c:pt>
                <c:pt idx="12">
                  <c:v>56.614246068455131</c:v>
                </c:pt>
                <c:pt idx="13">
                  <c:v>53.806484554505992</c:v>
                </c:pt>
                <c:pt idx="14">
                  <c:v>42.159923071233081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7-4B45-A709-8C1C49EF0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65120"/>
        <c:axId val="52566656"/>
        <c:axId val="0"/>
      </c:bar3DChart>
      <c:catAx>
        <c:axId val="525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5696;&#20250;&#35696;&#21729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５区議"/>
      <sheetName val="平成31区議"/>
      <sheetName val="H27区議"/>
      <sheetName val="H23区議"/>
    </sheetNames>
    <sheetDataSet>
      <sheetData sheetId="0">
        <row r="31">
          <cell r="L31" t="str">
            <v>18歳</v>
          </cell>
          <cell r="M31">
            <v>41.119221411192214</v>
          </cell>
          <cell r="N31">
            <v>48.670212765957451</v>
          </cell>
          <cell r="O31">
            <v>44.72681067344346</v>
          </cell>
        </row>
        <row r="32">
          <cell r="L32" t="str">
            <v>19歳</v>
          </cell>
          <cell r="M32">
            <v>28.606356968215156</v>
          </cell>
          <cell r="N32">
            <v>32.183908045977013</v>
          </cell>
          <cell r="O32">
            <v>30.450236966824644</v>
          </cell>
        </row>
        <row r="33">
          <cell r="L33" t="str">
            <v>20歳</v>
          </cell>
          <cell r="M33">
            <v>23.640661938534279</v>
          </cell>
          <cell r="N33">
            <v>28.465346534653463</v>
          </cell>
          <cell r="O33">
            <v>25.997581620314392</v>
          </cell>
        </row>
        <row r="34">
          <cell r="L34" t="str">
            <v>21 ～ 24</v>
          </cell>
          <cell r="M34">
            <v>22.938737908797787</v>
          </cell>
          <cell r="N34">
            <v>23.69443245576176</v>
          </cell>
          <cell r="O34">
            <v>23.328877005347593</v>
          </cell>
        </row>
        <row r="35">
          <cell r="L35" t="str">
            <v>25 ～ 29</v>
          </cell>
          <cell r="M35">
            <v>21.529968454258675</v>
          </cell>
          <cell r="N35">
            <v>25.952779327012454</v>
          </cell>
          <cell r="O35">
            <v>23.806334322074445</v>
          </cell>
        </row>
        <row r="36">
          <cell r="L36" t="str">
            <v>30 ～ 34</v>
          </cell>
          <cell r="M36">
            <v>30.151915455746369</v>
          </cell>
          <cell r="N36">
            <v>32.275052663256091</v>
          </cell>
          <cell r="O36">
            <v>31.262793260903791</v>
          </cell>
        </row>
        <row r="37">
          <cell r="L37" t="str">
            <v>35 ～ 39</v>
          </cell>
          <cell r="M37">
            <v>35.539397536726518</v>
          </cell>
          <cell r="N37">
            <v>38.427492840406146</v>
          </cell>
          <cell r="O37">
            <v>37.077872546980103</v>
          </cell>
        </row>
        <row r="38">
          <cell r="L38" t="str">
            <v>40 ～ 44</v>
          </cell>
          <cell r="M38">
            <v>40.086628475618276</v>
          </cell>
          <cell r="N38">
            <v>41.407307171853859</v>
          </cell>
          <cell r="O38">
            <v>40.788957215752973</v>
          </cell>
        </row>
        <row r="39">
          <cell r="L39" t="str">
            <v>45 ～ 49</v>
          </cell>
          <cell r="M39">
            <v>43.388808806185295</v>
          </cell>
          <cell r="N39">
            <v>43.20382685800957</v>
          </cell>
          <cell r="O39">
            <v>43.290951734353783</v>
          </cell>
        </row>
        <row r="40">
          <cell r="L40" t="str">
            <v>50 ～ 54</v>
          </cell>
          <cell r="M40">
            <v>44.876875176903482</v>
          </cell>
          <cell r="N40">
            <v>45.904954499494437</v>
          </cell>
          <cell r="O40">
            <v>45.419949258913071</v>
          </cell>
        </row>
        <row r="41">
          <cell r="L41" t="str">
            <v>55 ～ 59</v>
          </cell>
          <cell r="M41">
            <v>48.054919908466822</v>
          </cell>
          <cell r="N41">
            <v>50.182007280291209</v>
          </cell>
          <cell r="O41">
            <v>49.126637554585152</v>
          </cell>
        </row>
        <row r="42">
          <cell r="L42" t="str">
            <v>60 ～ 64</v>
          </cell>
          <cell r="M42">
            <v>51.545595054095827</v>
          </cell>
          <cell r="N42">
            <v>52.627511591962907</v>
          </cell>
          <cell r="O42">
            <v>52.086553323029364</v>
          </cell>
        </row>
        <row r="43">
          <cell r="L43" t="str">
            <v>65 ～ 69</v>
          </cell>
          <cell r="M43">
            <v>55.534351145038165</v>
          </cell>
          <cell r="N43">
            <v>57.630161579892281</v>
          </cell>
          <cell r="O43">
            <v>56.614246068455131</v>
          </cell>
        </row>
        <row r="44">
          <cell r="L44" t="str">
            <v>70歳以上</v>
          </cell>
          <cell r="M44">
            <v>56.217948717948715</v>
          </cell>
          <cell r="N44">
            <v>52.210436996181585</v>
          </cell>
          <cell r="O44">
            <v>53.806484554505992</v>
          </cell>
        </row>
        <row r="45">
          <cell r="L45" t="str">
            <v>平均</v>
          </cell>
          <cell r="M45">
            <v>41.381222472194935</v>
          </cell>
          <cell r="N45">
            <v>42.841880341880341</v>
          </cell>
          <cell r="O45">
            <v>42.159923071233081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Normal="110" zoomScaleSheetLayoutView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411</v>
      </c>
      <c r="C7" s="19">
        <v>376</v>
      </c>
      <c r="D7" s="20">
        <f>+SUM(B7:C7)</f>
        <v>787</v>
      </c>
      <c r="E7" s="19">
        <v>169</v>
      </c>
      <c r="F7" s="19">
        <v>183</v>
      </c>
      <c r="G7" s="20">
        <f>+SUM(E7:F7)</f>
        <v>352</v>
      </c>
      <c r="H7" s="21">
        <f>+E7/B7*100</f>
        <v>41.119221411192214</v>
      </c>
      <c r="I7" s="21">
        <f t="shared" ref="I7:J22" si="0">+F7/C7*100</f>
        <v>48.670212765957451</v>
      </c>
      <c r="J7" s="22">
        <f t="shared" si="0"/>
        <v>44.72681067344346</v>
      </c>
    </row>
    <row r="8" spans="1:10" s="16" customFormat="1" ht="22.5" customHeight="1" thickBot="1" x14ac:dyDescent="0.2">
      <c r="A8" s="23" t="s">
        <v>11</v>
      </c>
      <c r="B8" s="24">
        <v>409</v>
      </c>
      <c r="C8" s="25">
        <v>435</v>
      </c>
      <c r="D8" s="26">
        <f>+SUM(B8:C8)</f>
        <v>844</v>
      </c>
      <c r="E8" s="25">
        <v>117</v>
      </c>
      <c r="F8" s="25">
        <v>140</v>
      </c>
      <c r="G8" s="26">
        <f>+SUM(E8:F8)</f>
        <v>257</v>
      </c>
      <c r="H8" s="27">
        <f t="shared" ref="H8:J27" si="1">+E8/B8*100</f>
        <v>28.606356968215156</v>
      </c>
      <c r="I8" s="27">
        <f t="shared" si="0"/>
        <v>32.183908045977013</v>
      </c>
      <c r="J8" s="28">
        <f t="shared" si="0"/>
        <v>30.450236966824644</v>
      </c>
    </row>
    <row r="9" spans="1:10" ht="22.5" customHeight="1" thickTop="1" thickBot="1" x14ac:dyDescent="0.2">
      <c r="A9" s="29" t="s">
        <v>12</v>
      </c>
      <c r="B9" s="30">
        <f t="shared" ref="B9:G9" si="2">SUM(B7:B8)</f>
        <v>820</v>
      </c>
      <c r="C9" s="31">
        <f t="shared" si="2"/>
        <v>811</v>
      </c>
      <c r="D9" s="31">
        <f t="shared" si="2"/>
        <v>1631</v>
      </c>
      <c r="E9" s="31">
        <f t="shared" si="2"/>
        <v>286</v>
      </c>
      <c r="F9" s="31">
        <f t="shared" si="2"/>
        <v>323</v>
      </c>
      <c r="G9" s="32">
        <f t="shared" si="2"/>
        <v>609</v>
      </c>
      <c r="H9" s="33">
        <f t="shared" si="1"/>
        <v>34.878048780487802</v>
      </c>
      <c r="I9" s="33">
        <f t="shared" si="0"/>
        <v>39.827373612823678</v>
      </c>
      <c r="J9" s="34">
        <f t="shared" si="0"/>
        <v>37.339055793991413</v>
      </c>
    </row>
    <row r="10" spans="1:10" ht="22.5" customHeight="1" thickTop="1" x14ac:dyDescent="0.15">
      <c r="A10" s="23" t="s">
        <v>13</v>
      </c>
      <c r="B10" s="35">
        <v>423</v>
      </c>
      <c r="C10" s="36">
        <v>404</v>
      </c>
      <c r="D10" s="36">
        <f>SUM(B10:C10)</f>
        <v>827</v>
      </c>
      <c r="E10" s="36">
        <v>100</v>
      </c>
      <c r="F10" s="36">
        <v>115</v>
      </c>
      <c r="G10" s="36">
        <f>SUM(E10:F10)</f>
        <v>215</v>
      </c>
      <c r="H10" s="37">
        <f t="shared" si="1"/>
        <v>23.640661938534279</v>
      </c>
      <c r="I10" s="37">
        <f t="shared" si="0"/>
        <v>28.465346534653463</v>
      </c>
      <c r="J10" s="38">
        <f t="shared" si="0"/>
        <v>25.997581620314392</v>
      </c>
    </row>
    <row r="11" spans="1:10" ht="22.5" customHeight="1" x14ac:dyDescent="0.15">
      <c r="A11" s="39" t="s">
        <v>14</v>
      </c>
      <c r="B11" s="40">
        <v>2171</v>
      </c>
      <c r="C11" s="41">
        <v>2317</v>
      </c>
      <c r="D11" s="41">
        <f>SUM(B11:C11)</f>
        <v>4488</v>
      </c>
      <c r="E11" s="41">
        <v>498</v>
      </c>
      <c r="F11" s="41">
        <v>549</v>
      </c>
      <c r="G11" s="41">
        <f>SUM(E11:F11)</f>
        <v>1047</v>
      </c>
      <c r="H11" s="42">
        <f t="shared" si="1"/>
        <v>22.938737908797787</v>
      </c>
      <c r="I11" s="42">
        <f t="shared" si="0"/>
        <v>23.69443245576176</v>
      </c>
      <c r="J11" s="43">
        <f t="shared" si="0"/>
        <v>23.328877005347593</v>
      </c>
    </row>
    <row r="12" spans="1:10" ht="22.5" customHeight="1" thickBot="1" x14ac:dyDescent="0.2">
      <c r="A12" s="44" t="s">
        <v>15</v>
      </c>
      <c r="B12" s="45">
        <v>5072</v>
      </c>
      <c r="C12" s="46">
        <v>5379</v>
      </c>
      <c r="D12" s="47">
        <f>SUM(B12:C12)</f>
        <v>10451</v>
      </c>
      <c r="E12" s="46">
        <v>1092</v>
      </c>
      <c r="F12" s="46">
        <v>1396</v>
      </c>
      <c r="G12" s="47">
        <f>SUM(E12:F12)</f>
        <v>2488</v>
      </c>
      <c r="H12" s="27">
        <f t="shared" si="1"/>
        <v>21.529968454258675</v>
      </c>
      <c r="I12" s="27">
        <f t="shared" si="0"/>
        <v>25.952779327012454</v>
      </c>
      <c r="J12" s="28">
        <f t="shared" si="0"/>
        <v>23.806334322074445</v>
      </c>
    </row>
    <row r="13" spans="1:10" ht="22.5" customHeight="1" thickTop="1" thickBot="1" x14ac:dyDescent="0.2">
      <c r="A13" s="29" t="s">
        <v>16</v>
      </c>
      <c r="B13" s="30">
        <f t="shared" ref="B13:G13" si="3">SUM(B10:B12)</f>
        <v>7666</v>
      </c>
      <c r="C13" s="31">
        <f t="shared" si="3"/>
        <v>8100</v>
      </c>
      <c r="D13" s="31">
        <f t="shared" si="3"/>
        <v>15766</v>
      </c>
      <c r="E13" s="31">
        <f t="shared" si="3"/>
        <v>1690</v>
      </c>
      <c r="F13" s="31">
        <f t="shared" si="3"/>
        <v>2060</v>
      </c>
      <c r="G13" s="32">
        <f t="shared" si="3"/>
        <v>3750</v>
      </c>
      <c r="H13" s="33">
        <f t="shared" si="1"/>
        <v>22.045395251761022</v>
      </c>
      <c r="I13" s="33">
        <f t="shared" si="0"/>
        <v>25.432098765432098</v>
      </c>
      <c r="J13" s="34">
        <f t="shared" si="0"/>
        <v>23.785360903209437</v>
      </c>
    </row>
    <row r="14" spans="1:10" ht="22.5" customHeight="1" thickTop="1" x14ac:dyDescent="0.15">
      <c r="A14" s="23" t="s">
        <v>17</v>
      </c>
      <c r="B14" s="35">
        <v>6056</v>
      </c>
      <c r="C14" s="36">
        <v>6646</v>
      </c>
      <c r="D14" s="48">
        <f>SUM(B14:C14)</f>
        <v>12702</v>
      </c>
      <c r="E14" s="36">
        <v>1826</v>
      </c>
      <c r="F14" s="36">
        <v>2145</v>
      </c>
      <c r="G14" s="36">
        <f>SUM(E14:F14)</f>
        <v>3971</v>
      </c>
      <c r="H14" s="37">
        <f t="shared" si="1"/>
        <v>30.151915455746369</v>
      </c>
      <c r="I14" s="37">
        <f t="shared" si="0"/>
        <v>32.275052663256091</v>
      </c>
      <c r="J14" s="38">
        <f t="shared" si="0"/>
        <v>31.262793260903791</v>
      </c>
    </row>
    <row r="15" spans="1:10" ht="22.5" customHeight="1" thickBot="1" x14ac:dyDescent="0.2">
      <c r="A15" s="44" t="s">
        <v>18</v>
      </c>
      <c r="B15" s="45">
        <v>6739</v>
      </c>
      <c r="C15" s="46">
        <v>7682</v>
      </c>
      <c r="D15" s="49">
        <f>SUM(B15:C15)</f>
        <v>14421</v>
      </c>
      <c r="E15" s="46">
        <v>2395</v>
      </c>
      <c r="F15" s="46">
        <v>2952</v>
      </c>
      <c r="G15" s="46">
        <f>SUM(E15:F15)</f>
        <v>5347</v>
      </c>
      <c r="H15" s="27">
        <f t="shared" si="1"/>
        <v>35.539397536726518</v>
      </c>
      <c r="I15" s="27">
        <f t="shared" si="0"/>
        <v>38.427492840406146</v>
      </c>
      <c r="J15" s="28">
        <f t="shared" si="0"/>
        <v>37.077872546980103</v>
      </c>
    </row>
    <row r="16" spans="1:10" ht="22.5" customHeight="1" thickTop="1" thickBot="1" x14ac:dyDescent="0.2">
      <c r="A16" s="29" t="s">
        <v>19</v>
      </c>
      <c r="B16" s="30">
        <f t="shared" ref="B16:G16" si="4">SUM(B14:B15)</f>
        <v>12795</v>
      </c>
      <c r="C16" s="31">
        <f t="shared" si="4"/>
        <v>14328</v>
      </c>
      <c r="D16" s="31">
        <f t="shared" si="4"/>
        <v>27123</v>
      </c>
      <c r="E16" s="31">
        <f t="shared" si="4"/>
        <v>4221</v>
      </c>
      <c r="F16" s="31">
        <f t="shared" si="4"/>
        <v>5097</v>
      </c>
      <c r="G16" s="32">
        <f t="shared" si="4"/>
        <v>9318</v>
      </c>
      <c r="H16" s="33">
        <f t="shared" si="1"/>
        <v>32.989449003516995</v>
      </c>
      <c r="I16" s="33">
        <f t="shared" si="0"/>
        <v>35.573701842546065</v>
      </c>
      <c r="J16" s="34">
        <f t="shared" si="0"/>
        <v>34.354606791284148</v>
      </c>
    </row>
    <row r="17" spans="1:15" ht="22.5" customHeight="1" thickTop="1" x14ac:dyDescent="0.15">
      <c r="A17" s="23" t="s">
        <v>20</v>
      </c>
      <c r="B17" s="35">
        <v>7157</v>
      </c>
      <c r="C17" s="36">
        <v>8129</v>
      </c>
      <c r="D17" s="48">
        <f>SUM(B17:C17)</f>
        <v>15286</v>
      </c>
      <c r="E17" s="36">
        <v>2869</v>
      </c>
      <c r="F17" s="36">
        <v>3366</v>
      </c>
      <c r="G17" s="36">
        <f>SUM(E17:F17)</f>
        <v>6235</v>
      </c>
      <c r="H17" s="37">
        <f t="shared" si="1"/>
        <v>40.086628475618276</v>
      </c>
      <c r="I17" s="37">
        <f t="shared" si="0"/>
        <v>41.407307171853859</v>
      </c>
      <c r="J17" s="38">
        <f t="shared" si="0"/>
        <v>40.788957215752973</v>
      </c>
    </row>
    <row r="18" spans="1:15" ht="22.5" customHeight="1" thickBot="1" x14ac:dyDescent="0.2">
      <c r="A18" s="44" t="s">
        <v>21</v>
      </c>
      <c r="B18" s="45">
        <v>7631</v>
      </c>
      <c r="C18" s="46">
        <v>8571</v>
      </c>
      <c r="D18" s="49">
        <f>SUM(B18:C18)</f>
        <v>16202</v>
      </c>
      <c r="E18" s="46">
        <v>3311</v>
      </c>
      <c r="F18" s="46">
        <v>3703</v>
      </c>
      <c r="G18" s="46">
        <f>SUM(E18:F18)</f>
        <v>7014</v>
      </c>
      <c r="H18" s="27">
        <f t="shared" si="1"/>
        <v>43.388808806185295</v>
      </c>
      <c r="I18" s="27">
        <f t="shared" si="0"/>
        <v>43.20382685800957</v>
      </c>
      <c r="J18" s="28">
        <f t="shared" si="0"/>
        <v>43.290951734353783</v>
      </c>
    </row>
    <row r="19" spans="1:15" ht="22.5" customHeight="1" thickTop="1" thickBot="1" x14ac:dyDescent="0.2">
      <c r="A19" s="29" t="s">
        <v>22</v>
      </c>
      <c r="B19" s="30">
        <f t="shared" ref="B19:G19" si="5">SUM(B17:B18)</f>
        <v>14788</v>
      </c>
      <c r="C19" s="31">
        <f t="shared" si="5"/>
        <v>16700</v>
      </c>
      <c r="D19" s="31">
        <f t="shared" si="5"/>
        <v>31488</v>
      </c>
      <c r="E19" s="31">
        <f t="shared" si="5"/>
        <v>6180</v>
      </c>
      <c r="F19" s="31">
        <f t="shared" si="5"/>
        <v>7069</v>
      </c>
      <c r="G19" s="32">
        <f t="shared" si="5"/>
        <v>13249</v>
      </c>
      <c r="H19" s="33">
        <f t="shared" si="1"/>
        <v>41.790641060319174</v>
      </c>
      <c r="I19" s="33">
        <f t="shared" si="0"/>
        <v>42.32934131736527</v>
      </c>
      <c r="J19" s="34">
        <f t="shared" si="0"/>
        <v>42.076346544715449</v>
      </c>
    </row>
    <row r="20" spans="1:15" ht="22.5" customHeight="1" thickTop="1" x14ac:dyDescent="0.15">
      <c r="A20" s="23" t="s">
        <v>23</v>
      </c>
      <c r="B20" s="35">
        <v>7066</v>
      </c>
      <c r="C20" s="36">
        <v>7912</v>
      </c>
      <c r="D20" s="48">
        <f>SUM(B20:C20)</f>
        <v>14978</v>
      </c>
      <c r="E20" s="36">
        <v>3171</v>
      </c>
      <c r="F20" s="36">
        <v>3632</v>
      </c>
      <c r="G20" s="36">
        <f>SUM(E20:F20)</f>
        <v>6803</v>
      </c>
      <c r="H20" s="37">
        <f t="shared" si="1"/>
        <v>44.876875176903482</v>
      </c>
      <c r="I20" s="37">
        <f t="shared" si="0"/>
        <v>45.904954499494437</v>
      </c>
      <c r="J20" s="38">
        <f t="shared" si="0"/>
        <v>45.419949258913071</v>
      </c>
    </row>
    <row r="21" spans="1:15" ht="22.5" customHeight="1" thickBot="1" x14ac:dyDescent="0.2">
      <c r="A21" s="44" t="s">
        <v>24</v>
      </c>
      <c r="B21" s="45">
        <v>5681</v>
      </c>
      <c r="C21" s="46">
        <v>5769</v>
      </c>
      <c r="D21" s="49">
        <f>SUM(B21:C21)</f>
        <v>11450</v>
      </c>
      <c r="E21" s="46">
        <v>2730</v>
      </c>
      <c r="F21" s="46">
        <v>2895</v>
      </c>
      <c r="G21" s="46">
        <f>SUM(E21:F21)</f>
        <v>5625</v>
      </c>
      <c r="H21" s="27">
        <f t="shared" si="1"/>
        <v>48.054919908466822</v>
      </c>
      <c r="I21" s="27">
        <f t="shared" si="0"/>
        <v>50.182007280291209</v>
      </c>
      <c r="J21" s="28">
        <f t="shared" si="0"/>
        <v>49.126637554585152</v>
      </c>
    </row>
    <row r="22" spans="1:15" ht="22.5" customHeight="1" thickTop="1" thickBot="1" x14ac:dyDescent="0.2">
      <c r="A22" s="29" t="s">
        <v>25</v>
      </c>
      <c r="B22" s="30">
        <f t="shared" ref="B22:G22" si="6">SUM(B20:B21)</f>
        <v>12747</v>
      </c>
      <c r="C22" s="31">
        <f t="shared" si="6"/>
        <v>13681</v>
      </c>
      <c r="D22" s="31">
        <f t="shared" si="6"/>
        <v>26428</v>
      </c>
      <c r="E22" s="31">
        <f t="shared" si="6"/>
        <v>5901</v>
      </c>
      <c r="F22" s="31">
        <f t="shared" si="6"/>
        <v>6527</v>
      </c>
      <c r="G22" s="32">
        <f t="shared" si="6"/>
        <v>12428</v>
      </c>
      <c r="H22" s="50">
        <f t="shared" si="1"/>
        <v>46.29324546952224</v>
      </c>
      <c r="I22" s="50">
        <f t="shared" si="0"/>
        <v>47.708500840581827</v>
      </c>
      <c r="J22" s="51">
        <f t="shared" si="0"/>
        <v>47.025881640684126</v>
      </c>
    </row>
    <row r="23" spans="1:15" ht="22.5" customHeight="1" thickTop="1" x14ac:dyDescent="0.15">
      <c r="A23" s="23" t="s">
        <v>26</v>
      </c>
      <c r="B23" s="35">
        <v>3882</v>
      </c>
      <c r="C23" s="36">
        <v>3882</v>
      </c>
      <c r="D23" s="48">
        <f>SUM(B23:C23)</f>
        <v>7764</v>
      </c>
      <c r="E23" s="36">
        <v>2001</v>
      </c>
      <c r="F23" s="36">
        <v>2043</v>
      </c>
      <c r="G23" s="36">
        <f>SUM(E23:F23)</f>
        <v>4044</v>
      </c>
      <c r="H23" s="37">
        <f t="shared" si="1"/>
        <v>51.545595054095827</v>
      </c>
      <c r="I23" s="37">
        <f t="shared" si="1"/>
        <v>52.627511591962907</v>
      </c>
      <c r="J23" s="38">
        <f t="shared" si="1"/>
        <v>52.086553323029364</v>
      </c>
    </row>
    <row r="24" spans="1:15" ht="22.5" customHeight="1" thickBot="1" x14ac:dyDescent="0.2">
      <c r="A24" s="44" t="s">
        <v>27</v>
      </c>
      <c r="B24" s="45">
        <v>2620</v>
      </c>
      <c r="C24" s="46">
        <v>2785</v>
      </c>
      <c r="D24" s="49">
        <f>SUM(B24:C24)</f>
        <v>5405</v>
      </c>
      <c r="E24" s="46">
        <v>1455</v>
      </c>
      <c r="F24" s="46">
        <v>1605</v>
      </c>
      <c r="G24" s="46">
        <f>SUM(E24:F24)</f>
        <v>3060</v>
      </c>
      <c r="H24" s="27">
        <f t="shared" si="1"/>
        <v>55.534351145038165</v>
      </c>
      <c r="I24" s="27">
        <f t="shared" si="1"/>
        <v>57.630161579892281</v>
      </c>
      <c r="J24" s="28">
        <f t="shared" si="1"/>
        <v>56.614246068455131</v>
      </c>
    </row>
    <row r="25" spans="1:15" ht="22.5" customHeight="1" thickTop="1" thickBot="1" x14ac:dyDescent="0.2">
      <c r="A25" s="29" t="s">
        <v>28</v>
      </c>
      <c r="B25" s="30">
        <f t="shared" ref="B25:G25" si="7">SUM(B23:B24)</f>
        <v>6502</v>
      </c>
      <c r="C25" s="31">
        <f t="shared" si="7"/>
        <v>6667</v>
      </c>
      <c r="D25" s="31">
        <f t="shared" si="7"/>
        <v>13169</v>
      </c>
      <c r="E25" s="31">
        <f t="shared" si="7"/>
        <v>3456</v>
      </c>
      <c r="F25" s="31">
        <f t="shared" si="7"/>
        <v>3648</v>
      </c>
      <c r="G25" s="32">
        <f t="shared" si="7"/>
        <v>7104</v>
      </c>
      <c r="H25" s="50">
        <f t="shared" si="1"/>
        <v>53.152876038142104</v>
      </c>
      <c r="I25" s="50">
        <f t="shared" si="1"/>
        <v>54.717264136793162</v>
      </c>
      <c r="J25" s="51">
        <f t="shared" si="1"/>
        <v>53.944870529273295</v>
      </c>
    </row>
    <row r="26" spans="1:15" ht="22.5" customHeight="1" thickTop="1" thickBot="1" x14ac:dyDescent="0.2">
      <c r="A26" s="52" t="s">
        <v>29</v>
      </c>
      <c r="B26" s="53">
        <v>7800</v>
      </c>
      <c r="C26" s="54">
        <v>11785</v>
      </c>
      <c r="D26" s="55">
        <f>SUM(B26:C26)</f>
        <v>19585</v>
      </c>
      <c r="E26" s="54">
        <v>4385</v>
      </c>
      <c r="F26" s="54">
        <v>6153</v>
      </c>
      <c r="G26" s="54">
        <f>SUM(E26:F26)</f>
        <v>10538</v>
      </c>
      <c r="H26" s="50">
        <f t="shared" si="1"/>
        <v>56.217948717948715</v>
      </c>
      <c r="I26" s="50">
        <f t="shared" si="1"/>
        <v>52.210436996181585</v>
      </c>
      <c r="J26" s="51">
        <f t="shared" si="1"/>
        <v>53.806484554505992</v>
      </c>
    </row>
    <row r="27" spans="1:15" ht="22.5" customHeight="1" thickTop="1" thickBot="1" x14ac:dyDescent="0.2">
      <c r="A27" s="56" t="s">
        <v>30</v>
      </c>
      <c r="B27" s="57">
        <f>B9+B13+B16+B19+B22+B25+B26</f>
        <v>63118</v>
      </c>
      <c r="C27" s="58">
        <f t="shared" ref="C27:G27" si="8">C9+C13+C16+C19+C22+C25+C26</f>
        <v>72072</v>
      </c>
      <c r="D27" s="59">
        <f t="shared" si="8"/>
        <v>135190</v>
      </c>
      <c r="E27" s="58">
        <f t="shared" si="8"/>
        <v>26119</v>
      </c>
      <c r="F27" s="58">
        <f t="shared" si="8"/>
        <v>30877</v>
      </c>
      <c r="G27" s="58">
        <f t="shared" si="8"/>
        <v>56996</v>
      </c>
      <c r="H27" s="60">
        <f t="shared" si="1"/>
        <v>41.381222472194935</v>
      </c>
      <c r="I27" s="60">
        <f t="shared" si="1"/>
        <v>42.841880341880341</v>
      </c>
      <c r="J27" s="61">
        <f t="shared" si="1"/>
        <v>42.159923071233081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9">H7</f>
        <v>41.119221411192214</v>
      </c>
      <c r="N31" s="62">
        <f t="shared" si="9"/>
        <v>48.670212765957451</v>
      </c>
      <c r="O31" s="63">
        <f t="shared" si="9"/>
        <v>44.72681067344346</v>
      </c>
    </row>
    <row r="32" spans="1:15" ht="21" customHeight="1" x14ac:dyDescent="0.15">
      <c r="L32" s="23" t="s">
        <v>11</v>
      </c>
      <c r="M32" s="62">
        <f t="shared" si="9"/>
        <v>28.606356968215156</v>
      </c>
      <c r="N32" s="62">
        <f t="shared" si="9"/>
        <v>32.183908045977013</v>
      </c>
      <c r="O32" s="63">
        <f t="shared" si="9"/>
        <v>30.450236966824644</v>
      </c>
    </row>
    <row r="33" spans="12:15" ht="21" customHeight="1" x14ac:dyDescent="0.15">
      <c r="L33" s="23" t="s">
        <v>13</v>
      </c>
      <c r="M33" s="62">
        <f t="shared" ref="M33:O35" si="10">H10</f>
        <v>23.640661938534279</v>
      </c>
      <c r="N33" s="62">
        <f t="shared" si="10"/>
        <v>28.465346534653463</v>
      </c>
      <c r="O33" s="63">
        <f t="shared" si="10"/>
        <v>25.997581620314392</v>
      </c>
    </row>
    <row r="34" spans="12:15" ht="21" customHeight="1" x14ac:dyDescent="0.15">
      <c r="L34" s="39" t="s">
        <v>14</v>
      </c>
      <c r="M34" s="64">
        <f t="shared" si="10"/>
        <v>22.938737908797787</v>
      </c>
      <c r="N34" s="64">
        <f t="shared" si="10"/>
        <v>23.69443245576176</v>
      </c>
      <c r="O34" s="65">
        <f t="shared" si="10"/>
        <v>23.328877005347593</v>
      </c>
    </row>
    <row r="35" spans="12:15" ht="21" customHeight="1" x14ac:dyDescent="0.15">
      <c r="L35" s="44" t="s">
        <v>15</v>
      </c>
      <c r="M35" s="66">
        <f t="shared" si="10"/>
        <v>21.529968454258675</v>
      </c>
      <c r="N35" s="66">
        <f t="shared" si="10"/>
        <v>25.952779327012454</v>
      </c>
      <c r="O35" s="67">
        <f t="shared" si="10"/>
        <v>23.806334322074445</v>
      </c>
    </row>
    <row r="36" spans="12:15" ht="21" customHeight="1" x14ac:dyDescent="0.15">
      <c r="L36" s="39" t="s">
        <v>17</v>
      </c>
      <c r="M36" s="64">
        <f t="shared" ref="M36:O37" si="11">H14</f>
        <v>30.151915455746369</v>
      </c>
      <c r="N36" s="64">
        <f t="shared" si="11"/>
        <v>32.275052663256091</v>
      </c>
      <c r="O36" s="65">
        <f t="shared" si="11"/>
        <v>31.262793260903791</v>
      </c>
    </row>
    <row r="37" spans="12:15" ht="21" customHeight="1" x14ac:dyDescent="0.15">
      <c r="L37" s="39" t="s">
        <v>18</v>
      </c>
      <c r="M37" s="64">
        <f t="shared" si="11"/>
        <v>35.539397536726518</v>
      </c>
      <c r="N37" s="64">
        <f t="shared" si="11"/>
        <v>38.427492840406146</v>
      </c>
      <c r="O37" s="65">
        <f t="shared" si="11"/>
        <v>37.077872546980103</v>
      </c>
    </row>
    <row r="38" spans="12:15" ht="21" customHeight="1" x14ac:dyDescent="0.15">
      <c r="L38" s="39" t="s">
        <v>20</v>
      </c>
      <c r="M38" s="64">
        <f t="shared" ref="M38:O39" si="12">H17</f>
        <v>40.086628475618276</v>
      </c>
      <c r="N38" s="64">
        <f t="shared" si="12"/>
        <v>41.407307171853859</v>
      </c>
      <c r="O38" s="65">
        <f t="shared" si="12"/>
        <v>40.788957215752973</v>
      </c>
    </row>
    <row r="39" spans="12:15" ht="21" customHeight="1" x14ac:dyDescent="0.15">
      <c r="L39" s="39" t="s">
        <v>21</v>
      </c>
      <c r="M39" s="64">
        <f t="shared" si="12"/>
        <v>43.388808806185295</v>
      </c>
      <c r="N39" s="64">
        <f t="shared" si="12"/>
        <v>43.20382685800957</v>
      </c>
      <c r="O39" s="65">
        <f t="shared" si="12"/>
        <v>43.290951734353783</v>
      </c>
    </row>
    <row r="40" spans="12:15" ht="21" customHeight="1" x14ac:dyDescent="0.15">
      <c r="L40" s="39" t="s">
        <v>23</v>
      </c>
      <c r="M40" s="64">
        <f t="shared" ref="M40:O41" si="13">H20</f>
        <v>44.876875176903482</v>
      </c>
      <c r="N40" s="64">
        <f t="shared" si="13"/>
        <v>45.904954499494437</v>
      </c>
      <c r="O40" s="65">
        <f t="shared" si="13"/>
        <v>45.419949258913071</v>
      </c>
    </row>
    <row r="41" spans="12:15" ht="21" customHeight="1" x14ac:dyDescent="0.15">
      <c r="L41" s="39" t="s">
        <v>24</v>
      </c>
      <c r="M41" s="64">
        <f t="shared" si="13"/>
        <v>48.054919908466822</v>
      </c>
      <c r="N41" s="64">
        <f t="shared" si="13"/>
        <v>50.182007280291209</v>
      </c>
      <c r="O41" s="65">
        <f t="shared" si="13"/>
        <v>49.126637554585152</v>
      </c>
    </row>
    <row r="42" spans="12:15" ht="21" customHeight="1" x14ac:dyDescent="0.15">
      <c r="L42" s="39" t="s">
        <v>26</v>
      </c>
      <c r="M42" s="64">
        <f t="shared" ref="M42:O43" si="14">H23</f>
        <v>51.545595054095827</v>
      </c>
      <c r="N42" s="64">
        <f t="shared" si="14"/>
        <v>52.627511591962907</v>
      </c>
      <c r="O42" s="65">
        <f t="shared" si="14"/>
        <v>52.086553323029364</v>
      </c>
    </row>
    <row r="43" spans="12:15" ht="21" customHeight="1" thickBot="1" x14ac:dyDescent="0.2">
      <c r="L43" s="44" t="s">
        <v>27</v>
      </c>
      <c r="M43" s="66">
        <f t="shared" si="14"/>
        <v>55.534351145038165</v>
      </c>
      <c r="N43" s="66">
        <f t="shared" si="14"/>
        <v>57.630161579892281</v>
      </c>
      <c r="O43" s="67">
        <f t="shared" si="14"/>
        <v>56.614246068455131</v>
      </c>
    </row>
    <row r="44" spans="12:15" ht="21" customHeight="1" thickTop="1" thickBot="1" x14ac:dyDescent="0.2">
      <c r="L44" s="52" t="s">
        <v>29</v>
      </c>
      <c r="M44" s="68">
        <f t="shared" ref="M44:O45" si="15">H26</f>
        <v>56.217948717948715</v>
      </c>
      <c r="N44" s="68">
        <f t="shared" si="15"/>
        <v>52.210436996181585</v>
      </c>
      <c r="O44" s="69">
        <f t="shared" si="15"/>
        <v>53.806484554505992</v>
      </c>
    </row>
    <row r="45" spans="12:15" ht="21" customHeight="1" thickTop="1" thickBot="1" x14ac:dyDescent="0.2">
      <c r="L45" s="56" t="s">
        <v>9</v>
      </c>
      <c r="M45" s="70">
        <f t="shared" si="15"/>
        <v>41.381222472194935</v>
      </c>
      <c r="N45" s="71">
        <f t="shared" si="15"/>
        <v>42.841880341880341</v>
      </c>
      <c r="O45" s="72">
        <f t="shared" si="15"/>
        <v>42.159923071233081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R５区議</vt:lpstr>
      <vt:lpstr>'R５区議'!Print_Area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2023-07-13T04:28:37Z</dcterms:created>
  <dcterms:modified xsi:type="dcterms:W3CDTF">2023-07-13T04:28:49Z</dcterms:modified>
</cp:coreProperties>
</file>