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選挙管理委員会事務局共用\ホームページ\☆オープンデータ\年代別投票状況\衆議\"/>
    </mc:Choice>
  </mc:AlternateContent>
  <bookViews>
    <workbookView xWindow="0" yWindow="0" windowWidth="20490" windowHeight="6405"/>
  </bookViews>
  <sheets>
    <sheet name="R3衆議(小選挙区)" sheetId="1" r:id="rId1"/>
  </sheets>
  <externalReferences>
    <externalReference r:id="rId2"/>
  </externalReferences>
  <definedNames>
    <definedName name="_xlnm.Print_Area" localSheetId="0">'R3衆議(小選挙区)'!$A$1:$J$36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4" i="1" l="1"/>
  <c r="N41" i="1"/>
  <c r="M40" i="1"/>
  <c r="N37" i="1"/>
  <c r="M36" i="1"/>
  <c r="M32" i="1"/>
  <c r="N31" i="1"/>
  <c r="I26" i="1"/>
  <c r="N44" i="1" s="1"/>
  <c r="H26" i="1"/>
  <c r="G26" i="1"/>
  <c r="J26" i="1" s="1"/>
  <c r="O44" i="1" s="1"/>
  <c r="D26" i="1"/>
  <c r="F25" i="1"/>
  <c r="I25" i="1" s="1"/>
  <c r="E25" i="1"/>
  <c r="C25" i="1"/>
  <c r="B25" i="1"/>
  <c r="H25" i="1" s="1"/>
  <c r="I24" i="1"/>
  <c r="N43" i="1" s="1"/>
  <c r="H24" i="1"/>
  <c r="M43" i="1" s="1"/>
  <c r="G24" i="1"/>
  <c r="J24" i="1" s="1"/>
  <c r="O43" i="1" s="1"/>
  <c r="D24" i="1"/>
  <c r="I23" i="1"/>
  <c r="N42" i="1" s="1"/>
  <c r="H23" i="1"/>
  <c r="M42" i="1" s="1"/>
  <c r="G23" i="1"/>
  <c r="G25" i="1" s="1"/>
  <c r="J25" i="1" s="1"/>
  <c r="D23" i="1"/>
  <c r="D25" i="1" s="1"/>
  <c r="F22" i="1"/>
  <c r="E22" i="1"/>
  <c r="H22" i="1" s="1"/>
  <c r="C22" i="1"/>
  <c r="I22" i="1" s="1"/>
  <c r="B22" i="1"/>
  <c r="I21" i="1"/>
  <c r="H21" i="1"/>
  <c r="M41" i="1" s="1"/>
  <c r="G21" i="1"/>
  <c r="D21" i="1"/>
  <c r="J21" i="1" s="1"/>
  <c r="O41" i="1" s="1"/>
  <c r="I20" i="1"/>
  <c r="N40" i="1" s="1"/>
  <c r="H20" i="1"/>
  <c r="G20" i="1"/>
  <c r="J20" i="1" s="1"/>
  <c r="O40" i="1" s="1"/>
  <c r="D20" i="1"/>
  <c r="D22" i="1" s="1"/>
  <c r="F19" i="1"/>
  <c r="I19" i="1" s="1"/>
  <c r="E19" i="1"/>
  <c r="C19" i="1"/>
  <c r="B19" i="1"/>
  <c r="H19" i="1" s="1"/>
  <c r="I18" i="1"/>
  <c r="N39" i="1" s="1"/>
  <c r="H18" i="1"/>
  <c r="M39" i="1" s="1"/>
  <c r="G18" i="1"/>
  <c r="J18" i="1" s="1"/>
  <c r="O39" i="1" s="1"/>
  <c r="D18" i="1"/>
  <c r="I17" i="1"/>
  <c r="N38" i="1" s="1"/>
  <c r="H17" i="1"/>
  <c r="M38" i="1" s="1"/>
  <c r="G17" i="1"/>
  <c r="G19" i="1" s="1"/>
  <c r="J19" i="1" s="1"/>
  <c r="D17" i="1"/>
  <c r="D19" i="1" s="1"/>
  <c r="F16" i="1"/>
  <c r="E16" i="1"/>
  <c r="H16" i="1" s="1"/>
  <c r="C16" i="1"/>
  <c r="I16" i="1" s="1"/>
  <c r="B16" i="1"/>
  <c r="I15" i="1"/>
  <c r="H15" i="1"/>
  <c r="M37" i="1" s="1"/>
  <c r="G15" i="1"/>
  <c r="D15" i="1"/>
  <c r="J15" i="1" s="1"/>
  <c r="O37" i="1" s="1"/>
  <c r="I14" i="1"/>
  <c r="N36" i="1" s="1"/>
  <c r="H14" i="1"/>
  <c r="G14" i="1"/>
  <c r="J14" i="1" s="1"/>
  <c r="O36" i="1" s="1"/>
  <c r="D14" i="1"/>
  <c r="D16" i="1" s="1"/>
  <c r="F13" i="1"/>
  <c r="I13" i="1" s="1"/>
  <c r="E13" i="1"/>
  <c r="D13" i="1"/>
  <c r="C13" i="1"/>
  <c r="B13" i="1"/>
  <c r="H13" i="1" s="1"/>
  <c r="I12" i="1"/>
  <c r="N35" i="1" s="1"/>
  <c r="H12" i="1"/>
  <c r="M35" i="1" s="1"/>
  <c r="G12" i="1"/>
  <c r="J12" i="1" s="1"/>
  <c r="O35" i="1" s="1"/>
  <c r="D12" i="1"/>
  <c r="I11" i="1"/>
  <c r="N34" i="1" s="1"/>
  <c r="H11" i="1"/>
  <c r="M34" i="1" s="1"/>
  <c r="G11" i="1"/>
  <c r="D11" i="1"/>
  <c r="J11" i="1" s="1"/>
  <c r="O34" i="1" s="1"/>
  <c r="I10" i="1"/>
  <c r="N33" i="1" s="1"/>
  <c r="H10" i="1"/>
  <c r="M33" i="1" s="1"/>
  <c r="G10" i="1"/>
  <c r="D10" i="1"/>
  <c r="F9" i="1"/>
  <c r="E9" i="1"/>
  <c r="E27" i="1" s="1"/>
  <c r="D9" i="1"/>
  <c r="D27" i="1" s="1"/>
  <c r="C9" i="1"/>
  <c r="C27" i="1" s="1"/>
  <c r="B9" i="1"/>
  <c r="B27" i="1" s="1"/>
  <c r="I8" i="1"/>
  <c r="N32" i="1" s="1"/>
  <c r="H8" i="1"/>
  <c r="G8" i="1"/>
  <c r="J8" i="1" s="1"/>
  <c r="O32" i="1" s="1"/>
  <c r="D8" i="1"/>
  <c r="I7" i="1"/>
  <c r="H7" i="1"/>
  <c r="M31" i="1" s="1"/>
  <c r="G7" i="1"/>
  <c r="G9" i="1" s="1"/>
  <c r="D7" i="1"/>
  <c r="J7" i="1" s="1"/>
  <c r="O31" i="1" s="1"/>
  <c r="I9" i="1" l="1"/>
  <c r="F27" i="1"/>
  <c r="I27" i="1" s="1"/>
  <c r="N45" i="1" s="1"/>
  <c r="J9" i="1"/>
  <c r="G13" i="1"/>
  <c r="J13" i="1" s="1"/>
  <c r="J10" i="1"/>
  <c r="O33" i="1" s="1"/>
  <c r="H27" i="1"/>
  <c r="M45" i="1" s="1"/>
  <c r="H9" i="1"/>
  <c r="G16" i="1"/>
  <c r="J16" i="1" s="1"/>
  <c r="J17" i="1"/>
  <c r="O38" i="1" s="1"/>
  <c r="G22" i="1"/>
  <c r="J22" i="1" s="1"/>
  <c r="J23" i="1"/>
  <c r="O42" i="1" s="1"/>
  <c r="G27" i="1" l="1"/>
  <c r="J27" i="1" s="1"/>
  <c r="O45" i="1" s="1"/>
</calcChain>
</file>

<file path=xl/sharedStrings.xml><?xml version="1.0" encoding="utf-8"?>
<sst xmlns="http://schemas.openxmlformats.org/spreadsheetml/2006/main" count="56" uniqueCount="32">
  <si>
    <t>年代別投票状況</t>
    <rPh sb="0" eb="3">
      <t>ネンダイベツ</t>
    </rPh>
    <rPh sb="3" eb="5">
      <t>トウヒョウ</t>
    </rPh>
    <rPh sb="5" eb="7">
      <t>ジョウキョウ</t>
    </rPh>
    <phoneticPr fontId="2"/>
  </si>
  <si>
    <t>令和３年10月31日執行　衆議院（小選挙区選出）議員選挙</t>
    <rPh sb="0" eb="2">
      <t>レイワ</t>
    </rPh>
    <rPh sb="3" eb="4">
      <t>ネン</t>
    </rPh>
    <rPh sb="6" eb="7">
      <t>ツキ</t>
    </rPh>
    <rPh sb="9" eb="10">
      <t>ニチ</t>
    </rPh>
    <rPh sb="10" eb="12">
      <t>シッコウ</t>
    </rPh>
    <rPh sb="13" eb="16">
      <t>シュウギイン</t>
    </rPh>
    <rPh sb="17" eb="18">
      <t>ショウ</t>
    </rPh>
    <rPh sb="18" eb="21">
      <t>センキョク</t>
    </rPh>
    <rPh sb="21" eb="23">
      <t>センシュツ</t>
    </rPh>
    <rPh sb="24" eb="26">
      <t>ギイン</t>
    </rPh>
    <rPh sb="26" eb="28">
      <t>センキョ</t>
    </rPh>
    <phoneticPr fontId="2"/>
  </si>
  <si>
    <t>年代別</t>
    <rPh sb="0" eb="3">
      <t>ネンダイベツ</t>
    </rPh>
    <phoneticPr fontId="2"/>
  </si>
  <si>
    <t>当日有権者数</t>
    <rPh sb="0" eb="2">
      <t>トウジツ</t>
    </rPh>
    <rPh sb="2" eb="5">
      <t>ユウケンシャ</t>
    </rPh>
    <rPh sb="5" eb="6">
      <t>スウ</t>
    </rPh>
    <phoneticPr fontId="2"/>
  </si>
  <si>
    <t>投票者数</t>
    <rPh sb="0" eb="2">
      <t>トウヒョウ</t>
    </rPh>
    <rPh sb="2" eb="4">
      <t>シャスウ</t>
    </rPh>
    <phoneticPr fontId="2"/>
  </si>
  <si>
    <t>投票率(％)</t>
    <rPh sb="0" eb="2">
      <t>トウヒョウ</t>
    </rPh>
    <rPh sb="2" eb="3">
      <t>リツ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</si>
  <si>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</si>
  <si>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</si>
  <si>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</si>
  <si>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平均</t>
    <rPh sb="0" eb="2">
      <t>ヘイキン</t>
    </rPh>
    <phoneticPr fontId="2"/>
  </si>
  <si>
    <t>18歳</t>
    <rPh sb="2" eb="3">
      <t>サイ</t>
    </rPh>
    <phoneticPr fontId="2"/>
  </si>
  <si>
    <t>19歳</t>
    <rPh sb="2" eb="3">
      <t>サイ</t>
    </rPh>
    <phoneticPr fontId="2"/>
  </si>
  <si>
    <t>10歳代計</t>
    <rPh sb="2" eb="3">
      <t>サイ</t>
    </rPh>
    <rPh sb="3" eb="4">
      <t>ダイ</t>
    </rPh>
    <rPh sb="4" eb="5">
      <t>ケイ</t>
    </rPh>
    <phoneticPr fontId="2"/>
  </si>
  <si>
    <t>20歳</t>
    <rPh sb="2" eb="3">
      <t>サイ</t>
    </rPh>
    <phoneticPr fontId="2"/>
  </si>
  <si>
    <t>21 ～ 24</t>
    <phoneticPr fontId="2"/>
  </si>
  <si>
    <t>25 ～ 29</t>
    <phoneticPr fontId="2"/>
  </si>
  <si>
    <t>20歳代計</t>
    <rPh sb="2" eb="3">
      <t>サイ</t>
    </rPh>
    <rPh sb="3" eb="4">
      <t>ダイ</t>
    </rPh>
    <rPh sb="4" eb="5">
      <t>ケイ</t>
    </rPh>
    <phoneticPr fontId="2"/>
  </si>
  <si>
    <t>30 ～ 34</t>
    <phoneticPr fontId="2"/>
  </si>
  <si>
    <t>35 ～ 39</t>
    <phoneticPr fontId="2"/>
  </si>
  <si>
    <t>30歳代計</t>
    <rPh sb="2" eb="3">
      <t>サイ</t>
    </rPh>
    <rPh sb="3" eb="4">
      <t>ダイ</t>
    </rPh>
    <rPh sb="4" eb="5">
      <t>ケイ</t>
    </rPh>
    <phoneticPr fontId="2"/>
  </si>
  <si>
    <t>40 ～ 44</t>
    <phoneticPr fontId="2"/>
  </si>
  <si>
    <t>45 ～ 49</t>
    <phoneticPr fontId="2"/>
  </si>
  <si>
    <t>40歳代計</t>
    <rPh sb="2" eb="3">
      <t>サイ</t>
    </rPh>
    <rPh sb="3" eb="4">
      <t>ダイ</t>
    </rPh>
    <rPh sb="4" eb="5">
      <t>ケイ</t>
    </rPh>
    <phoneticPr fontId="2"/>
  </si>
  <si>
    <t>50 ～ 54</t>
    <phoneticPr fontId="2"/>
  </si>
  <si>
    <t>55 ～ 59</t>
    <phoneticPr fontId="2"/>
  </si>
  <si>
    <t>50歳代計</t>
    <rPh sb="2" eb="3">
      <t>サイ</t>
    </rPh>
    <rPh sb="3" eb="4">
      <t>ダイ</t>
    </rPh>
    <rPh sb="4" eb="5">
      <t>ケイ</t>
    </rPh>
    <phoneticPr fontId="2"/>
  </si>
  <si>
    <t>60 ～ 64</t>
    <phoneticPr fontId="2"/>
  </si>
  <si>
    <t>65 ～ 69</t>
    <phoneticPr fontId="2"/>
  </si>
  <si>
    <t>60歳代計</t>
    <rPh sb="2" eb="5">
      <t>サイダイケイ</t>
    </rPh>
    <phoneticPr fontId="2"/>
  </si>
  <si>
    <t>70歳以上</t>
    <rPh sb="2" eb="5">
      <t>サイイジョウ</t>
    </rPh>
    <phoneticPr fontId="2"/>
  </si>
  <si>
    <t>合計</t>
    <rPh sb="0" eb="2">
      <t>ゴウケイ</t>
    </rPh>
    <phoneticPr fontId="2"/>
  </si>
  <si>
    <t>投票率(％)</t>
    <rPh sb="0" eb="3">
      <t>トウヒョウリツ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</si>
</sst>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.00_ "/>
    <numFmt numFmtId="178" formatCode="#,##0.00_ "/>
  </numFmts>
  <fonts count="4" x14ac:knownFonts="1"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vertical="center" justifyLastLine="1"/>
    </xf>
    <xf numFmtId="0" fontId="3" fillId="0" borderId="5" xfId="0" applyFont="1" applyBorder="1" applyAlignment="1">
      <alignment horizontal="distributed" vertical="center" justifyLastLine="1"/>
    </xf>
    <xf numFmtId="0" fontId="3" fillId="0" borderId="6" xfId="0" applyFont="1" applyBorder="1" applyAlignment="1">
      <alignment horizontal="distributed" vertical="center" justifyLastLine="1"/>
    </xf>
    <xf numFmtId="0" fontId="0" fillId="0" borderId="7" xfId="0" applyFont="1" applyBorder="1" applyAlignment="1">
      <alignment horizontal="distributed" vertical="center" justifyLastLine="1"/>
    </xf>
    <xf numFmtId="0" fontId="3" fillId="0" borderId="8" xfId="0" applyFont="1" applyBorder="1" applyAlignment="1">
      <alignment horizontal="distributed" vertical="center" justifyLastLine="1"/>
    </xf>
    <xf numFmtId="0" fontId="3" fillId="0" borderId="9" xfId="0" applyFont="1" applyBorder="1" applyAlignment="1">
      <alignment horizontal="distributed" vertical="center" justifyLastLine="1"/>
    </xf>
    <xf numFmtId="0" fontId="3" fillId="0" borderId="10" xfId="0" applyFont="1" applyBorder="1" applyAlignment="1">
      <alignment horizontal="distributed" vertical="center" justifyLastLine="1"/>
    </xf>
    <xf numFmtId="0" fontId="3" fillId="0" borderId="11" xfId="0" applyFont="1" applyBorder="1" applyAlignment="1">
      <alignment horizontal="distributed" vertical="center" justifyLastLine="1"/>
    </xf>
    <xf numFmtId="0" fontId="3" fillId="0" borderId="12" xfId="0" applyFont="1" applyBorder="1" applyAlignment="1">
      <alignment horizontal="distributed" vertical="center" justifyLastLine="1"/>
    </xf>
    <xf numFmtId="0" fontId="3" fillId="0" borderId="0" xfId="0" applyFont="1" applyAlignment="1">
      <alignment horizontal="distributed" vertical="center" justifyLastLine="1"/>
    </xf>
    <xf numFmtId="0" fontId="3" fillId="0" borderId="13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right" vertical="center" justifyLastLine="1"/>
    </xf>
    <xf numFmtId="176" fontId="3" fillId="0" borderId="3" xfId="0" applyNumberFormat="1" applyFont="1" applyBorder="1" applyAlignment="1">
      <alignment horizontal="right" vertical="center" justifyLastLine="1"/>
    </xf>
    <xf numFmtId="176" fontId="3" fillId="0" borderId="4" xfId="0" applyNumberFormat="1" applyFont="1" applyBorder="1" applyAlignment="1">
      <alignment horizontal="right" vertical="center" justifyLastLine="1"/>
    </xf>
    <xf numFmtId="177" fontId="3" fillId="0" borderId="3" xfId="0" applyNumberFormat="1" applyFont="1" applyBorder="1" applyAlignment="1">
      <alignment horizontal="distributed" vertical="center" justifyLastLine="1"/>
    </xf>
    <xf numFmtId="177" fontId="3" fillId="0" borderId="6" xfId="0" applyNumberFormat="1" applyFont="1" applyBorder="1" applyAlignment="1">
      <alignment horizontal="distributed" vertical="center" justifyLastLine="1"/>
    </xf>
    <xf numFmtId="0" fontId="3" fillId="0" borderId="14" xfId="0" applyFont="1" applyBorder="1" applyAlignment="1">
      <alignment horizontal="center" vertical="center"/>
    </xf>
    <xf numFmtId="176" fontId="3" fillId="0" borderId="15" xfId="0" applyNumberFormat="1" applyFont="1" applyBorder="1" applyAlignment="1">
      <alignment horizontal="right" vertical="center" justifyLastLine="1"/>
    </xf>
    <xf numFmtId="176" fontId="3" fillId="0" borderId="16" xfId="0" applyNumberFormat="1" applyFont="1" applyBorder="1" applyAlignment="1">
      <alignment horizontal="right" vertical="center" justifyLastLine="1"/>
    </xf>
    <xf numFmtId="176" fontId="3" fillId="0" borderId="17" xfId="0" applyNumberFormat="1" applyFont="1" applyBorder="1" applyAlignment="1">
      <alignment horizontal="right" vertical="center" justifyLastLine="1"/>
    </xf>
    <xf numFmtId="177" fontId="3" fillId="0" borderId="18" xfId="0" applyNumberFormat="1" applyFont="1" applyBorder="1" applyAlignment="1">
      <alignment horizontal="distributed" vertical="center" justifyLastLine="1"/>
    </xf>
    <xf numFmtId="177" fontId="3" fillId="0" borderId="19" xfId="0" applyNumberFormat="1" applyFont="1" applyBorder="1" applyAlignment="1">
      <alignment horizontal="distributed" vertical="center" justifyLastLine="1"/>
    </xf>
    <xf numFmtId="0" fontId="3" fillId="0" borderId="20" xfId="0" applyFont="1" applyBorder="1" applyAlignment="1">
      <alignment horizontal="center" vertical="center"/>
    </xf>
    <xf numFmtId="176" fontId="3" fillId="0" borderId="20" xfId="0" applyNumberFormat="1" applyFont="1" applyBorder="1" applyAlignment="1">
      <alignment vertical="center"/>
    </xf>
    <xf numFmtId="176" fontId="3" fillId="0" borderId="21" xfId="0" applyNumberFormat="1" applyFont="1" applyBorder="1" applyAlignment="1">
      <alignment vertical="center"/>
    </xf>
    <xf numFmtId="176" fontId="3" fillId="0" borderId="22" xfId="0" applyNumberFormat="1" applyFont="1" applyBorder="1" applyAlignment="1">
      <alignment vertical="center"/>
    </xf>
    <xf numFmtId="177" fontId="3" fillId="0" borderId="23" xfId="0" applyNumberFormat="1" applyFont="1" applyBorder="1" applyAlignment="1">
      <alignment horizontal="distributed" vertical="center" justifyLastLine="1"/>
    </xf>
    <xf numFmtId="177" fontId="3" fillId="0" borderId="24" xfId="0" applyNumberFormat="1" applyFont="1" applyBorder="1" applyAlignment="1">
      <alignment horizontal="distributed" vertical="center" justifyLastLine="1"/>
    </xf>
    <xf numFmtId="176" fontId="3" fillId="0" borderId="15" xfId="0" applyNumberFormat="1" applyFont="1" applyBorder="1" applyAlignment="1">
      <alignment vertical="center"/>
    </xf>
    <xf numFmtId="176" fontId="3" fillId="0" borderId="16" xfId="0" applyNumberFormat="1" applyFont="1" applyBorder="1" applyAlignment="1">
      <alignment vertical="center"/>
    </xf>
    <xf numFmtId="177" fontId="3" fillId="0" borderId="16" xfId="0" applyNumberFormat="1" applyFont="1" applyBorder="1" applyAlignment="1">
      <alignment horizontal="distributed" vertical="center" justifyLastLine="1"/>
    </xf>
    <xf numFmtId="177" fontId="3" fillId="0" borderId="25" xfId="0" applyNumberFormat="1" applyFont="1" applyBorder="1" applyAlignment="1">
      <alignment horizontal="distributed" vertical="center" justifyLastLine="1"/>
    </xf>
    <xf numFmtId="0" fontId="3" fillId="0" borderId="26" xfId="0" applyFont="1" applyBorder="1" applyAlignment="1">
      <alignment horizontal="center" vertical="center"/>
    </xf>
    <xf numFmtId="176" fontId="3" fillId="0" borderId="27" xfId="0" applyNumberFormat="1" applyFont="1" applyBorder="1" applyAlignment="1">
      <alignment vertical="center"/>
    </xf>
    <xf numFmtId="176" fontId="3" fillId="0" borderId="28" xfId="0" applyNumberFormat="1" applyFont="1" applyBorder="1" applyAlignment="1">
      <alignment vertical="center"/>
    </xf>
    <xf numFmtId="177" fontId="3" fillId="0" borderId="28" xfId="0" applyNumberFormat="1" applyFont="1" applyBorder="1" applyAlignment="1">
      <alignment horizontal="distributed" vertical="center" justifyLastLine="1"/>
    </xf>
    <xf numFmtId="177" fontId="3" fillId="0" borderId="29" xfId="0" applyNumberFormat="1" applyFont="1" applyBorder="1" applyAlignment="1">
      <alignment horizontal="distributed" vertical="center" justifyLastLine="1"/>
    </xf>
    <xf numFmtId="0" fontId="3" fillId="0" borderId="30" xfId="0" applyFont="1" applyBorder="1" applyAlignment="1">
      <alignment horizontal="center" vertical="center"/>
    </xf>
    <xf numFmtId="176" fontId="3" fillId="0" borderId="31" xfId="0" applyNumberFormat="1" applyFont="1" applyBorder="1" applyAlignment="1">
      <alignment vertical="center"/>
    </xf>
    <xf numFmtId="176" fontId="3" fillId="0" borderId="32" xfId="0" applyNumberFormat="1" applyFont="1" applyBorder="1" applyAlignment="1">
      <alignment vertical="center"/>
    </xf>
    <xf numFmtId="176" fontId="3" fillId="0" borderId="18" xfId="0" applyNumberFormat="1" applyFont="1" applyBorder="1" applyAlignment="1">
      <alignment vertical="center"/>
    </xf>
    <xf numFmtId="176" fontId="3" fillId="0" borderId="17" xfId="0" applyNumberFormat="1" applyFont="1" applyBorder="1" applyAlignment="1">
      <alignment vertical="center"/>
    </xf>
    <xf numFmtId="176" fontId="3" fillId="0" borderId="33" xfId="0" applyNumberFormat="1" applyFont="1" applyBorder="1" applyAlignment="1">
      <alignment vertical="center"/>
    </xf>
    <xf numFmtId="177" fontId="3" fillId="0" borderId="21" xfId="0" applyNumberFormat="1" applyFont="1" applyBorder="1" applyAlignment="1">
      <alignment horizontal="distributed" vertical="center" justifyLastLine="1"/>
    </xf>
    <xf numFmtId="177" fontId="3" fillId="0" borderId="34" xfId="0" applyNumberFormat="1" applyFont="1" applyBorder="1" applyAlignment="1">
      <alignment horizontal="distributed" vertical="center" justifyLastLine="1"/>
    </xf>
    <xf numFmtId="0" fontId="3" fillId="0" borderId="35" xfId="0" applyFont="1" applyBorder="1" applyAlignment="1">
      <alignment horizontal="center" vertical="center"/>
    </xf>
    <xf numFmtId="176" fontId="3" fillId="0" borderId="36" xfId="0" applyNumberFormat="1" applyFont="1" applyBorder="1" applyAlignment="1">
      <alignment vertical="center"/>
    </xf>
    <xf numFmtId="176" fontId="3" fillId="0" borderId="37" xfId="0" applyNumberFormat="1" applyFont="1" applyBorder="1" applyAlignment="1">
      <alignment vertical="center"/>
    </xf>
    <xf numFmtId="176" fontId="3" fillId="0" borderId="38" xfId="0" applyNumberFormat="1" applyFont="1" applyBorder="1" applyAlignment="1">
      <alignment vertical="center"/>
    </xf>
    <xf numFmtId="0" fontId="3" fillId="0" borderId="39" xfId="0" applyFont="1" applyBorder="1" applyAlignment="1">
      <alignment horizontal="distributed" vertical="center" justifyLastLine="1"/>
    </xf>
    <xf numFmtId="176" fontId="3" fillId="0" borderId="40" xfId="0" applyNumberFormat="1" applyFont="1" applyBorder="1" applyAlignment="1">
      <alignment vertical="center"/>
    </xf>
    <xf numFmtId="176" fontId="3" fillId="0" borderId="41" xfId="0" applyNumberFormat="1" applyFont="1" applyBorder="1" applyAlignment="1">
      <alignment vertical="center"/>
    </xf>
    <xf numFmtId="176" fontId="3" fillId="0" borderId="41" xfId="0" applyNumberFormat="1" applyFont="1" applyBorder="1" applyAlignment="1">
      <alignment vertical="center" shrinkToFit="1"/>
    </xf>
    <xf numFmtId="177" fontId="3" fillId="0" borderId="42" xfId="0" applyNumberFormat="1" applyFont="1" applyBorder="1" applyAlignment="1">
      <alignment horizontal="distributed" vertical="center" justifyLastLine="1"/>
    </xf>
    <xf numFmtId="177" fontId="3" fillId="0" borderId="43" xfId="0" applyNumberFormat="1" applyFont="1" applyBorder="1" applyAlignment="1">
      <alignment horizontal="distributed" vertical="center" justifyLastLine="1"/>
    </xf>
    <xf numFmtId="178" fontId="3" fillId="0" borderId="16" xfId="0" applyNumberFormat="1" applyFont="1" applyBorder="1" applyAlignment="1">
      <alignment vertical="center"/>
    </xf>
    <xf numFmtId="178" fontId="3" fillId="0" borderId="25" xfId="0" applyNumberFormat="1" applyFont="1" applyBorder="1" applyAlignment="1">
      <alignment vertical="center"/>
    </xf>
    <xf numFmtId="178" fontId="3" fillId="0" borderId="28" xfId="0" applyNumberFormat="1" applyFont="1" applyBorder="1" applyAlignment="1">
      <alignment vertical="center"/>
    </xf>
    <xf numFmtId="178" fontId="3" fillId="0" borderId="29" xfId="0" applyNumberFormat="1" applyFont="1" applyBorder="1" applyAlignment="1">
      <alignment vertical="center"/>
    </xf>
    <xf numFmtId="178" fontId="3" fillId="0" borderId="32" xfId="0" applyNumberFormat="1" applyFont="1" applyBorder="1" applyAlignment="1">
      <alignment vertical="center"/>
    </xf>
    <xf numFmtId="178" fontId="3" fillId="0" borderId="44" xfId="0" applyNumberFormat="1" applyFont="1" applyBorder="1" applyAlignment="1">
      <alignment vertical="center"/>
    </xf>
    <xf numFmtId="178" fontId="3" fillId="0" borderId="45" xfId="0" applyNumberFormat="1" applyFont="1" applyBorder="1" applyAlignment="1">
      <alignment vertical="center"/>
    </xf>
    <xf numFmtId="178" fontId="3" fillId="0" borderId="46" xfId="0" applyNumberFormat="1" applyFont="1" applyBorder="1" applyAlignment="1">
      <alignment vertical="center"/>
    </xf>
    <xf numFmtId="178" fontId="3" fillId="0" borderId="41" xfId="0" applyNumberFormat="1" applyFont="1" applyBorder="1" applyAlignment="1">
      <alignment vertical="center"/>
    </xf>
    <xf numFmtId="178" fontId="3" fillId="0" borderId="47" xfId="0" applyNumberFormat="1" applyFont="1" applyBorder="1" applyAlignment="1">
      <alignment vertical="center"/>
    </xf>
    <xf numFmtId="178" fontId="3" fillId="0" borderId="48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投票率（％）</a:t>
            </a:r>
          </a:p>
        </c:rich>
      </c:tx>
      <c:layout>
        <c:manualLayout>
          <c:xMode val="edge"/>
          <c:yMode val="edge"/>
          <c:x val="4.0334132146525162E-2"/>
          <c:y val="4.454005249343832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33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3.3149193627250967E-2"/>
          <c:y val="0.12816753046056159"/>
          <c:w val="0.96132661519027807"/>
          <c:h val="0.73380570419351798"/>
        </c:manualLayout>
      </c:layout>
      <c:bar3DChart>
        <c:barDir val="col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'R3衆議(小選挙区)'!$L$31:$L$45</c:f>
              <c:strCache>
                <c:ptCount val="15"/>
                <c:pt idx="0">
                  <c:v>18歳</c:v>
                </c:pt>
                <c:pt idx="1">
                  <c:v>19歳</c:v>
                </c:pt>
                <c:pt idx="2">
                  <c:v>20歳</c:v>
                </c:pt>
                <c:pt idx="3">
                  <c:v>21 ～ 24</c:v>
                </c:pt>
                <c:pt idx="4">
                  <c:v>25 ～ 29</c:v>
                </c:pt>
                <c:pt idx="5">
                  <c:v>30 ～ 34</c:v>
                </c:pt>
                <c:pt idx="6">
                  <c:v>35 ～ 39</c:v>
                </c:pt>
                <c:pt idx="7">
                  <c:v>40 ～ 44</c:v>
                </c:pt>
                <c:pt idx="8">
                  <c:v>45 ～ 49</c:v>
                </c:pt>
                <c:pt idx="9">
                  <c:v>50 ～ 54</c:v>
                </c:pt>
                <c:pt idx="10">
                  <c:v>55 ～ 59</c:v>
                </c:pt>
                <c:pt idx="11">
                  <c:v>60 ～ 64</c:v>
                </c:pt>
                <c:pt idx="12">
                  <c:v>65 ～ 69</c:v>
                </c:pt>
                <c:pt idx="13">
                  <c:v>70歳以上</c:v>
                </c:pt>
                <c:pt idx="14">
                  <c:v>平均</c:v>
                </c:pt>
              </c:strCache>
            </c:strRef>
          </c:cat>
          <c:val>
            <c:numRef>
              <c:f>'R3衆議(小選挙区)'!$M$31:$M$45</c:f>
              <c:numCache>
                <c:formatCode>#,##0.00_ </c:formatCode>
                <c:ptCount val="15"/>
                <c:pt idx="0">
                  <c:v>54.8926014319809</c:v>
                </c:pt>
                <c:pt idx="1">
                  <c:v>43.218390804597703</c:v>
                </c:pt>
                <c:pt idx="2">
                  <c:v>44.581280788177338</c:v>
                </c:pt>
                <c:pt idx="3">
                  <c:v>36.337329474989666</c:v>
                </c:pt>
                <c:pt idx="4">
                  <c:v>40.978593272171253</c:v>
                </c:pt>
                <c:pt idx="5">
                  <c:v>47.420184596761992</c:v>
                </c:pt>
                <c:pt idx="6">
                  <c:v>53.5371062466631</c:v>
                </c:pt>
                <c:pt idx="7">
                  <c:v>57.416829745596864</c:v>
                </c:pt>
                <c:pt idx="8">
                  <c:v>63.246899661781285</c:v>
                </c:pt>
                <c:pt idx="9">
                  <c:v>64.493778280542983</c:v>
                </c:pt>
                <c:pt idx="10">
                  <c:v>68.973298232418202</c:v>
                </c:pt>
                <c:pt idx="11">
                  <c:v>71.206657420249655</c:v>
                </c:pt>
                <c:pt idx="12">
                  <c:v>71.955859969558603</c:v>
                </c:pt>
                <c:pt idx="13">
                  <c:v>69.698524695317516</c:v>
                </c:pt>
                <c:pt idx="14">
                  <c:v>58.909308829404715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D0-44CB-8342-C1DAA50A17EA}"/>
            </c:ext>
          </c:extLst>
        </c:ser>
        <c:ser>
          <c:idx val="1"/>
          <c:order val="1"/>
          <c:tx>
            <c:v>女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'R3衆議(小選挙区)'!$L$31:$L$45</c:f>
              <c:strCache>
                <c:ptCount val="15"/>
                <c:pt idx="0">
                  <c:v>18歳</c:v>
                </c:pt>
                <c:pt idx="1">
                  <c:v>19歳</c:v>
                </c:pt>
                <c:pt idx="2">
                  <c:v>20歳</c:v>
                </c:pt>
                <c:pt idx="3">
                  <c:v>21 ～ 24</c:v>
                </c:pt>
                <c:pt idx="4">
                  <c:v>25 ～ 29</c:v>
                </c:pt>
                <c:pt idx="5">
                  <c:v>30 ～ 34</c:v>
                </c:pt>
                <c:pt idx="6">
                  <c:v>35 ～ 39</c:v>
                </c:pt>
                <c:pt idx="7">
                  <c:v>40 ～ 44</c:v>
                </c:pt>
                <c:pt idx="8">
                  <c:v>45 ～ 49</c:v>
                </c:pt>
                <c:pt idx="9">
                  <c:v>50 ～ 54</c:v>
                </c:pt>
                <c:pt idx="10">
                  <c:v>55 ～ 59</c:v>
                </c:pt>
                <c:pt idx="11">
                  <c:v>60 ～ 64</c:v>
                </c:pt>
                <c:pt idx="12">
                  <c:v>65 ～ 69</c:v>
                </c:pt>
                <c:pt idx="13">
                  <c:v>70歳以上</c:v>
                </c:pt>
                <c:pt idx="14">
                  <c:v>平均</c:v>
                </c:pt>
              </c:strCache>
            </c:strRef>
          </c:cat>
          <c:val>
            <c:numRef>
              <c:f>'R3衆議(小選挙区)'!$N$31:$N$45</c:f>
              <c:numCache>
                <c:formatCode>#,##0.00_ </c:formatCode>
                <c:ptCount val="15"/>
                <c:pt idx="0">
                  <c:v>59.259259259259252</c:v>
                </c:pt>
                <c:pt idx="1">
                  <c:v>45.581395348837212</c:v>
                </c:pt>
                <c:pt idx="2">
                  <c:v>49.066666666666663</c:v>
                </c:pt>
                <c:pt idx="3">
                  <c:v>40.381619937694701</c:v>
                </c:pt>
                <c:pt idx="4">
                  <c:v>44.376790830945559</c:v>
                </c:pt>
                <c:pt idx="5">
                  <c:v>47.23451327433628</c:v>
                </c:pt>
                <c:pt idx="6">
                  <c:v>52.29555236728838</c:v>
                </c:pt>
                <c:pt idx="7">
                  <c:v>57.33396472120279</c:v>
                </c:pt>
                <c:pt idx="8">
                  <c:v>61.12964198354458</c:v>
                </c:pt>
                <c:pt idx="9">
                  <c:v>65.602929636411204</c:v>
                </c:pt>
                <c:pt idx="10">
                  <c:v>69.073337123365548</c:v>
                </c:pt>
                <c:pt idx="11">
                  <c:v>69.957686882933714</c:v>
                </c:pt>
                <c:pt idx="12">
                  <c:v>71.725870111230719</c:v>
                </c:pt>
                <c:pt idx="13">
                  <c:v>61.304274084124835</c:v>
                </c:pt>
                <c:pt idx="14">
                  <c:v>58.04989588011923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D0-44CB-8342-C1DAA50A17EA}"/>
            </c:ext>
          </c:extLst>
        </c:ser>
        <c:ser>
          <c:idx val="2"/>
          <c:order val="2"/>
          <c:tx>
            <c:v>平均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'R3衆議(小選挙区)'!$L$31:$L$45</c:f>
              <c:strCache>
                <c:ptCount val="15"/>
                <c:pt idx="0">
                  <c:v>18歳</c:v>
                </c:pt>
                <c:pt idx="1">
                  <c:v>19歳</c:v>
                </c:pt>
                <c:pt idx="2">
                  <c:v>20歳</c:v>
                </c:pt>
                <c:pt idx="3">
                  <c:v>21 ～ 24</c:v>
                </c:pt>
                <c:pt idx="4">
                  <c:v>25 ～ 29</c:v>
                </c:pt>
                <c:pt idx="5">
                  <c:v>30 ～ 34</c:v>
                </c:pt>
                <c:pt idx="6">
                  <c:v>35 ～ 39</c:v>
                </c:pt>
                <c:pt idx="7">
                  <c:v>40 ～ 44</c:v>
                </c:pt>
                <c:pt idx="8">
                  <c:v>45 ～ 49</c:v>
                </c:pt>
                <c:pt idx="9">
                  <c:v>50 ～ 54</c:v>
                </c:pt>
                <c:pt idx="10">
                  <c:v>55 ～ 59</c:v>
                </c:pt>
                <c:pt idx="11">
                  <c:v>60 ～ 64</c:v>
                </c:pt>
                <c:pt idx="12">
                  <c:v>65 ～ 69</c:v>
                </c:pt>
                <c:pt idx="13">
                  <c:v>70歳以上</c:v>
                </c:pt>
                <c:pt idx="14">
                  <c:v>平均</c:v>
                </c:pt>
              </c:strCache>
            </c:strRef>
          </c:cat>
          <c:val>
            <c:numRef>
              <c:f>'R3衆議(小選挙区)'!$O$31:$O$45</c:f>
              <c:numCache>
                <c:formatCode>#,##0.00_ </c:formatCode>
                <c:ptCount val="15"/>
                <c:pt idx="0">
                  <c:v>57.109283196239716</c:v>
                </c:pt>
                <c:pt idx="1">
                  <c:v>44.393063583815028</c:v>
                </c:pt>
                <c:pt idx="2">
                  <c:v>46.734955185659409</c:v>
                </c:pt>
                <c:pt idx="3">
                  <c:v>38.419891718468016</c:v>
                </c:pt>
                <c:pt idx="4">
                  <c:v>42.732988165680474</c:v>
                </c:pt>
                <c:pt idx="5">
                  <c:v>47.323170291163933</c:v>
                </c:pt>
                <c:pt idx="6">
                  <c:v>52.882189707366301</c:v>
                </c:pt>
                <c:pt idx="7">
                  <c:v>57.373386295928498</c:v>
                </c:pt>
                <c:pt idx="8">
                  <c:v>62.125228249985277</c:v>
                </c:pt>
                <c:pt idx="9">
                  <c:v>65.069982334556329</c:v>
                </c:pt>
                <c:pt idx="10">
                  <c:v>69.023124115148661</c:v>
                </c:pt>
                <c:pt idx="11">
                  <c:v>70.587412587412587</c:v>
                </c:pt>
                <c:pt idx="12">
                  <c:v>71.837488457987078</c:v>
                </c:pt>
                <c:pt idx="13">
                  <c:v>64.644917547352833</c:v>
                </c:pt>
                <c:pt idx="14">
                  <c:v>58.453565834963293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D0-44CB-8342-C1DAA50A17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2565120"/>
        <c:axId val="52566656"/>
        <c:axId val="0"/>
      </c:bar3DChart>
      <c:catAx>
        <c:axId val="525651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2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52566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5666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2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5256512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7831496062992126"/>
          <c:y val="1.3144356955380578E-2"/>
          <c:w val="0.17127087374947703"/>
          <c:h val="7.887328083989501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7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9525</xdr:rowOff>
    </xdr:from>
    <xdr:to>
      <xdr:col>9</xdr:col>
      <xdr:colOff>590550</xdr:colOff>
      <xdr:row>35</xdr:row>
      <xdr:rowOff>257175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84;&#25369;&#31649;&#29702;&#22996;&#21729;&#20250;&#20107;&#21209;&#23616;&#20849;&#29992;/&#12507;&#12540;&#12512;&#12506;&#12540;&#12472;/&#9734;&#12458;&#12540;&#12503;&#12531;&#12487;&#12540;&#12479;/&#24180;&#20195;&#21029;&#25237;&#31080;&#29366;&#27841;/&#12304;&#34886;&#35696;&#38498;&#35696;&#21729;&#36984;&#25369;(&#23567;&#36984;&#25369;&#21306;)&#12305;&#24180;&#20195;&#21029;&#25237;&#31080;&#29366;&#2784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3衆議(小選挙区)"/>
      <sheetName val="H29衆議(小選挙区)"/>
      <sheetName val="H26衆議(小選挙区)"/>
      <sheetName val="H24衆議(小選挙区)"/>
    </sheetNames>
    <sheetDataSet>
      <sheetData sheetId="0">
        <row r="31">
          <cell r="L31" t="str">
            <v>18歳</v>
          </cell>
          <cell r="M31">
            <v>54.8926014319809</v>
          </cell>
          <cell r="N31">
            <v>59.259259259259252</v>
          </cell>
          <cell r="O31">
            <v>57.109283196239716</v>
          </cell>
        </row>
        <row r="32">
          <cell r="L32" t="str">
            <v>19歳</v>
          </cell>
          <cell r="M32">
            <v>43.218390804597703</v>
          </cell>
          <cell r="N32">
            <v>45.581395348837212</v>
          </cell>
          <cell r="O32">
            <v>44.393063583815028</v>
          </cell>
        </row>
        <row r="33">
          <cell r="L33" t="str">
            <v>20歳</v>
          </cell>
          <cell r="M33">
            <v>44.581280788177338</v>
          </cell>
          <cell r="N33">
            <v>49.066666666666663</v>
          </cell>
          <cell r="O33">
            <v>46.734955185659409</v>
          </cell>
        </row>
        <row r="34">
          <cell r="L34" t="str">
            <v>21 ～ 24</v>
          </cell>
          <cell r="M34">
            <v>36.337329474989666</v>
          </cell>
          <cell r="N34">
            <v>40.381619937694701</v>
          </cell>
          <cell r="O34">
            <v>38.419891718468016</v>
          </cell>
        </row>
        <row r="35">
          <cell r="L35" t="str">
            <v>25 ～ 29</v>
          </cell>
          <cell r="M35">
            <v>40.978593272171253</v>
          </cell>
          <cell r="N35">
            <v>44.376790830945559</v>
          </cell>
          <cell r="O35">
            <v>42.732988165680474</v>
          </cell>
        </row>
        <row r="36">
          <cell r="L36" t="str">
            <v>30 ～ 34</v>
          </cell>
          <cell r="M36">
            <v>47.420184596761992</v>
          </cell>
          <cell r="N36">
            <v>47.23451327433628</v>
          </cell>
          <cell r="O36">
            <v>47.323170291163933</v>
          </cell>
        </row>
        <row r="37">
          <cell r="L37" t="str">
            <v>35 ～ 39</v>
          </cell>
          <cell r="M37">
            <v>53.5371062466631</v>
          </cell>
          <cell r="N37">
            <v>52.29555236728838</v>
          </cell>
          <cell r="O37">
            <v>52.882189707366301</v>
          </cell>
        </row>
        <row r="38">
          <cell r="L38" t="str">
            <v>40 ～ 44</v>
          </cell>
          <cell r="M38">
            <v>57.416829745596864</v>
          </cell>
          <cell r="N38">
            <v>57.33396472120279</v>
          </cell>
          <cell r="O38">
            <v>57.373386295928498</v>
          </cell>
        </row>
        <row r="39">
          <cell r="L39" t="str">
            <v>45 ～ 49</v>
          </cell>
          <cell r="M39">
            <v>63.246899661781285</v>
          </cell>
          <cell r="N39">
            <v>61.12964198354458</v>
          </cell>
          <cell r="O39">
            <v>62.125228249985277</v>
          </cell>
        </row>
        <row r="40">
          <cell r="L40" t="str">
            <v>50 ～ 54</v>
          </cell>
          <cell r="M40">
            <v>64.493778280542983</v>
          </cell>
          <cell r="N40">
            <v>65.602929636411204</v>
          </cell>
          <cell r="O40">
            <v>65.069982334556329</v>
          </cell>
        </row>
        <row r="41">
          <cell r="L41" t="str">
            <v>55 ～ 59</v>
          </cell>
          <cell r="M41">
            <v>68.973298232418202</v>
          </cell>
          <cell r="N41">
            <v>69.073337123365548</v>
          </cell>
          <cell r="O41">
            <v>69.023124115148661</v>
          </cell>
        </row>
        <row r="42">
          <cell r="L42" t="str">
            <v>60 ～ 64</v>
          </cell>
          <cell r="M42">
            <v>71.206657420249655</v>
          </cell>
          <cell r="N42">
            <v>69.957686882933714</v>
          </cell>
          <cell r="O42">
            <v>70.587412587412587</v>
          </cell>
        </row>
        <row r="43">
          <cell r="L43" t="str">
            <v>65 ～ 69</v>
          </cell>
          <cell r="M43">
            <v>71.955859969558603</v>
          </cell>
          <cell r="N43">
            <v>71.725870111230719</v>
          </cell>
          <cell r="O43">
            <v>71.837488457987078</v>
          </cell>
        </row>
        <row r="44">
          <cell r="L44" t="str">
            <v>70歳以上</v>
          </cell>
          <cell r="M44">
            <v>69.698524695317516</v>
          </cell>
          <cell r="N44">
            <v>61.304274084124835</v>
          </cell>
          <cell r="O44">
            <v>64.644917547352833</v>
          </cell>
        </row>
        <row r="45">
          <cell r="L45" t="str">
            <v>平均</v>
          </cell>
          <cell r="M45">
            <v>58.909308829404715</v>
          </cell>
          <cell r="N45">
            <v>58.04989588011923</v>
          </cell>
          <cell r="O45">
            <v>58.453565834963293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5"/>
  <sheetViews>
    <sheetView tabSelected="1" view="pageBreakPreview" zoomScaleNormal="110" zoomScaleSheetLayoutView="100" workbookViewId="0">
      <selection sqref="A1:XFD3"/>
    </sheetView>
  </sheetViews>
  <sheetFormatPr defaultRowHeight="21" customHeight="1" x14ac:dyDescent="0.15"/>
  <cols>
    <col min="1" max="1" width="12.5" style="2" customWidth="1"/>
    <col min="2" max="10" width="8.25" style="2" customWidth="1"/>
    <col min="11" max="16384" width="9" style="2"/>
  </cols>
  <sheetData>
    <row r="1" spans="1:10" ht="21" customHeight="1" x14ac:dyDescent="0.15">
      <c r="A1" s="1" t="s">
        <v>0</v>
      </c>
    </row>
    <row r="2" spans="1:10" s="3" customFormat="1" ht="21" customHeight="1" x14ac:dyDescent="0.15"/>
    <row r="3" spans="1:10" s="3" customFormat="1" ht="21" customHeight="1" x14ac:dyDescent="0.15">
      <c r="A3" s="3" t="s">
        <v>1</v>
      </c>
    </row>
    <row r="4" spans="1:10" s="3" customFormat="1" ht="21" customHeight="1" thickBot="1" x14ac:dyDescent="0.2"/>
    <row r="5" spans="1:10" ht="22.5" customHeight="1" x14ac:dyDescent="0.15">
      <c r="A5" s="4" t="s">
        <v>2</v>
      </c>
      <c r="B5" s="5" t="s">
        <v>3</v>
      </c>
      <c r="C5" s="6"/>
      <c r="D5" s="7"/>
      <c r="E5" s="6" t="s">
        <v>4</v>
      </c>
      <c r="F5" s="6"/>
      <c r="G5" s="6"/>
      <c r="H5" s="8" t="s">
        <v>5</v>
      </c>
      <c r="I5" s="6"/>
      <c r="J5" s="9"/>
    </row>
    <row r="6" spans="1:10" s="16" customFormat="1" ht="22.5" customHeight="1" thickBot="1" x14ac:dyDescent="0.2">
      <c r="A6" s="10"/>
      <c r="B6" s="11" t="s">
        <v>6</v>
      </c>
      <c r="C6" s="12" t="s">
        <v>7</v>
      </c>
      <c r="D6" s="13" t="s">
        <v>8</v>
      </c>
      <c r="E6" s="12" t="s">
        <v>6</v>
      </c>
      <c r="F6" s="12" t="s">
        <v>7</v>
      </c>
      <c r="G6" s="12" t="s">
        <v>8</v>
      </c>
      <c r="H6" s="14" t="s">
        <v>6</v>
      </c>
      <c r="I6" s="12" t="s">
        <v>7</v>
      </c>
      <c r="J6" s="15" t="s">
        <v>9</v>
      </c>
    </row>
    <row r="7" spans="1:10" s="16" customFormat="1" ht="22.5" customHeight="1" x14ac:dyDescent="0.15">
      <c r="A7" s="17" t="s">
        <v>10</v>
      </c>
      <c r="B7" s="18">
        <v>419</v>
      </c>
      <c r="C7" s="19">
        <v>432</v>
      </c>
      <c r="D7" s="20">
        <f>+SUM(B7:C7)</f>
        <v>851</v>
      </c>
      <c r="E7" s="19">
        <v>230</v>
      </c>
      <c r="F7" s="19">
        <v>256</v>
      </c>
      <c r="G7" s="20">
        <f>+SUM(E7:F7)</f>
        <v>486</v>
      </c>
      <c r="H7" s="21">
        <f>+E7/B7*100</f>
        <v>54.8926014319809</v>
      </c>
      <c r="I7" s="21">
        <f t="shared" ref="I7:J22" si="0">+F7/C7*100</f>
        <v>59.259259259259252</v>
      </c>
      <c r="J7" s="22">
        <f t="shared" si="0"/>
        <v>57.109283196239716</v>
      </c>
    </row>
    <row r="8" spans="1:10" s="16" customFormat="1" ht="22.5" customHeight="1" thickBot="1" x14ac:dyDescent="0.2">
      <c r="A8" s="23" t="s">
        <v>11</v>
      </c>
      <c r="B8" s="24">
        <v>435</v>
      </c>
      <c r="C8" s="25">
        <v>430</v>
      </c>
      <c r="D8" s="26">
        <f>+SUM(B8:C8)</f>
        <v>865</v>
      </c>
      <c r="E8" s="25">
        <v>188</v>
      </c>
      <c r="F8" s="25">
        <v>196</v>
      </c>
      <c r="G8" s="26">
        <f>+SUM(E8:F8)</f>
        <v>384</v>
      </c>
      <c r="H8" s="27">
        <f t="shared" ref="H8:J27" si="1">+E8/B8*100</f>
        <v>43.218390804597703</v>
      </c>
      <c r="I8" s="27">
        <f t="shared" si="0"/>
        <v>45.581395348837212</v>
      </c>
      <c r="J8" s="28">
        <f t="shared" si="0"/>
        <v>44.393063583815028</v>
      </c>
    </row>
    <row r="9" spans="1:10" ht="22.5" customHeight="1" thickTop="1" thickBot="1" x14ac:dyDescent="0.2">
      <c r="A9" s="29" t="s">
        <v>12</v>
      </c>
      <c r="B9" s="30">
        <f>SUM(B7:B8)</f>
        <v>854</v>
      </c>
      <c r="C9" s="31">
        <f t="shared" ref="C9:G9" si="2">SUM(C7:C8)</f>
        <v>862</v>
      </c>
      <c r="D9" s="31">
        <f>SUM(D7:D8)</f>
        <v>1716</v>
      </c>
      <c r="E9" s="31">
        <f t="shared" si="2"/>
        <v>418</v>
      </c>
      <c r="F9" s="31">
        <f t="shared" si="2"/>
        <v>452</v>
      </c>
      <c r="G9" s="32">
        <f t="shared" si="2"/>
        <v>870</v>
      </c>
      <c r="H9" s="33">
        <f t="shared" si="1"/>
        <v>48.946135831381731</v>
      </c>
      <c r="I9" s="33">
        <f t="shared" si="0"/>
        <v>52.436194895591647</v>
      </c>
      <c r="J9" s="34">
        <f t="shared" si="0"/>
        <v>50.6993006993007</v>
      </c>
    </row>
    <row r="10" spans="1:10" ht="22.5" customHeight="1" thickTop="1" x14ac:dyDescent="0.15">
      <c r="A10" s="23" t="s">
        <v>13</v>
      </c>
      <c r="B10" s="35">
        <v>406</v>
      </c>
      <c r="C10" s="36">
        <v>375</v>
      </c>
      <c r="D10" s="36">
        <f>SUM(B10:C10)</f>
        <v>781</v>
      </c>
      <c r="E10" s="36">
        <v>181</v>
      </c>
      <c r="F10" s="36">
        <v>184</v>
      </c>
      <c r="G10" s="36">
        <f>SUM(E10:F10)</f>
        <v>365</v>
      </c>
      <c r="H10" s="37">
        <f t="shared" si="1"/>
        <v>44.581280788177338</v>
      </c>
      <c r="I10" s="37">
        <f t="shared" si="0"/>
        <v>49.066666666666663</v>
      </c>
      <c r="J10" s="38">
        <f t="shared" si="0"/>
        <v>46.734955185659409</v>
      </c>
    </row>
    <row r="11" spans="1:10" ht="22.5" customHeight="1" x14ac:dyDescent="0.15">
      <c r="A11" s="39" t="s">
        <v>14</v>
      </c>
      <c r="B11" s="40">
        <v>2419</v>
      </c>
      <c r="C11" s="41">
        <v>2568</v>
      </c>
      <c r="D11" s="41">
        <f>SUM(B11:C11)</f>
        <v>4987</v>
      </c>
      <c r="E11" s="41">
        <v>879</v>
      </c>
      <c r="F11" s="41">
        <v>1037</v>
      </c>
      <c r="G11" s="41">
        <f>SUM(E11:F11)</f>
        <v>1916</v>
      </c>
      <c r="H11" s="42">
        <f t="shared" si="1"/>
        <v>36.337329474989666</v>
      </c>
      <c r="I11" s="42">
        <f t="shared" si="0"/>
        <v>40.381619937694701</v>
      </c>
      <c r="J11" s="43">
        <f t="shared" si="0"/>
        <v>38.419891718468016</v>
      </c>
    </row>
    <row r="12" spans="1:10" ht="22.5" customHeight="1" thickBot="1" x14ac:dyDescent="0.2">
      <c r="A12" s="44" t="s">
        <v>15</v>
      </c>
      <c r="B12" s="45">
        <v>5232</v>
      </c>
      <c r="C12" s="46">
        <v>5584</v>
      </c>
      <c r="D12" s="47">
        <f>SUM(B12:C12)</f>
        <v>10816</v>
      </c>
      <c r="E12" s="46">
        <v>2144</v>
      </c>
      <c r="F12" s="46">
        <v>2478</v>
      </c>
      <c r="G12" s="47">
        <f>SUM(E12:F12)</f>
        <v>4622</v>
      </c>
      <c r="H12" s="27">
        <f t="shared" si="1"/>
        <v>40.978593272171253</v>
      </c>
      <c r="I12" s="27">
        <f t="shared" si="0"/>
        <v>44.376790830945559</v>
      </c>
      <c r="J12" s="28">
        <f t="shared" si="0"/>
        <v>42.732988165680474</v>
      </c>
    </row>
    <row r="13" spans="1:10" ht="22.5" customHeight="1" thickTop="1" thickBot="1" x14ac:dyDescent="0.2">
      <c r="A13" s="29" t="s">
        <v>16</v>
      </c>
      <c r="B13" s="30">
        <f t="shared" ref="B13:G13" si="3">SUM(B10:B12)</f>
        <v>8057</v>
      </c>
      <c r="C13" s="31">
        <f t="shared" si="3"/>
        <v>8527</v>
      </c>
      <c r="D13" s="31">
        <f t="shared" si="3"/>
        <v>16584</v>
      </c>
      <c r="E13" s="31">
        <f t="shared" si="3"/>
        <v>3204</v>
      </c>
      <c r="F13" s="31">
        <f t="shared" si="3"/>
        <v>3699</v>
      </c>
      <c r="G13" s="32">
        <f t="shared" si="3"/>
        <v>6903</v>
      </c>
      <c r="H13" s="33">
        <f t="shared" si="1"/>
        <v>39.766662529477479</v>
      </c>
      <c r="I13" s="33">
        <f t="shared" si="0"/>
        <v>43.379852234079976</v>
      </c>
      <c r="J13" s="34">
        <f t="shared" si="0"/>
        <v>41.624457308248914</v>
      </c>
    </row>
    <row r="14" spans="1:10" ht="22.5" customHeight="1" thickTop="1" x14ac:dyDescent="0.15">
      <c r="A14" s="23" t="s">
        <v>17</v>
      </c>
      <c r="B14" s="35">
        <v>6609</v>
      </c>
      <c r="C14" s="36">
        <v>7232</v>
      </c>
      <c r="D14" s="48">
        <f>SUM(B14:C14)</f>
        <v>13841</v>
      </c>
      <c r="E14" s="36">
        <v>3134</v>
      </c>
      <c r="F14" s="36">
        <v>3416</v>
      </c>
      <c r="G14" s="36">
        <f>SUM(E14:F14)</f>
        <v>6550</v>
      </c>
      <c r="H14" s="37">
        <f t="shared" si="1"/>
        <v>47.420184596761992</v>
      </c>
      <c r="I14" s="37">
        <f t="shared" si="0"/>
        <v>47.23451327433628</v>
      </c>
      <c r="J14" s="38">
        <f t="shared" si="0"/>
        <v>47.323170291163933</v>
      </c>
    </row>
    <row r="15" spans="1:10" ht="22.5" customHeight="1" thickBot="1" x14ac:dyDescent="0.2">
      <c r="A15" s="44" t="s">
        <v>18</v>
      </c>
      <c r="B15" s="45">
        <v>7492</v>
      </c>
      <c r="C15" s="46">
        <v>8364</v>
      </c>
      <c r="D15" s="49">
        <f>SUM(B15:C15)</f>
        <v>15856</v>
      </c>
      <c r="E15" s="46">
        <v>4011</v>
      </c>
      <c r="F15" s="46">
        <v>4374</v>
      </c>
      <c r="G15" s="46">
        <f>SUM(E15:F15)</f>
        <v>8385</v>
      </c>
      <c r="H15" s="27">
        <f t="shared" si="1"/>
        <v>53.5371062466631</v>
      </c>
      <c r="I15" s="27">
        <f t="shared" si="0"/>
        <v>52.29555236728838</v>
      </c>
      <c r="J15" s="28">
        <f t="shared" si="0"/>
        <v>52.882189707366301</v>
      </c>
    </row>
    <row r="16" spans="1:10" ht="22.5" customHeight="1" thickTop="1" thickBot="1" x14ac:dyDescent="0.2">
      <c r="A16" s="29" t="s">
        <v>19</v>
      </c>
      <c r="B16" s="30">
        <f t="shared" ref="B16:G16" si="4">SUM(B14:B15)</f>
        <v>14101</v>
      </c>
      <c r="C16" s="31">
        <f t="shared" si="4"/>
        <v>15596</v>
      </c>
      <c r="D16" s="31">
        <f t="shared" si="4"/>
        <v>29697</v>
      </c>
      <c r="E16" s="31">
        <f t="shared" si="4"/>
        <v>7145</v>
      </c>
      <c r="F16" s="31">
        <f t="shared" si="4"/>
        <v>7790</v>
      </c>
      <c r="G16" s="32">
        <f t="shared" si="4"/>
        <v>14935</v>
      </c>
      <c r="H16" s="33">
        <f t="shared" si="1"/>
        <v>50.670165236508048</v>
      </c>
      <c r="I16" s="33">
        <f t="shared" si="0"/>
        <v>49.948704796101559</v>
      </c>
      <c r="J16" s="34">
        <f t="shared" si="0"/>
        <v>50.291275212984473</v>
      </c>
    </row>
    <row r="17" spans="1:15" ht="22.5" customHeight="1" thickTop="1" x14ac:dyDescent="0.15">
      <c r="A17" s="23" t="s">
        <v>20</v>
      </c>
      <c r="B17" s="35">
        <v>7665</v>
      </c>
      <c r="C17" s="36">
        <v>8447</v>
      </c>
      <c r="D17" s="48">
        <f>SUM(B17:C17)</f>
        <v>16112</v>
      </c>
      <c r="E17" s="36">
        <v>4401</v>
      </c>
      <c r="F17" s="36">
        <v>4843</v>
      </c>
      <c r="G17" s="36">
        <f>SUM(E17:F17)</f>
        <v>9244</v>
      </c>
      <c r="H17" s="37">
        <f t="shared" si="1"/>
        <v>57.416829745596864</v>
      </c>
      <c r="I17" s="37">
        <f t="shared" si="0"/>
        <v>57.33396472120279</v>
      </c>
      <c r="J17" s="38">
        <f t="shared" si="0"/>
        <v>57.373386295928498</v>
      </c>
    </row>
    <row r="18" spans="1:15" ht="22.5" customHeight="1" thickBot="1" x14ac:dyDescent="0.2">
      <c r="A18" s="44" t="s">
        <v>21</v>
      </c>
      <c r="B18" s="45">
        <v>7983</v>
      </c>
      <c r="C18" s="46">
        <v>8994</v>
      </c>
      <c r="D18" s="49">
        <f>SUM(B18:C18)</f>
        <v>16977</v>
      </c>
      <c r="E18" s="46">
        <v>5049</v>
      </c>
      <c r="F18" s="46">
        <v>5498</v>
      </c>
      <c r="G18" s="46">
        <f>SUM(E18:F18)</f>
        <v>10547</v>
      </c>
      <c r="H18" s="27">
        <f t="shared" si="1"/>
        <v>63.246899661781285</v>
      </c>
      <c r="I18" s="27">
        <f t="shared" si="0"/>
        <v>61.12964198354458</v>
      </c>
      <c r="J18" s="28">
        <f t="shared" si="0"/>
        <v>62.125228249985277</v>
      </c>
    </row>
    <row r="19" spans="1:15" ht="22.5" customHeight="1" thickTop="1" thickBot="1" x14ac:dyDescent="0.2">
      <c r="A19" s="29" t="s">
        <v>22</v>
      </c>
      <c r="B19" s="30">
        <f t="shared" ref="B19:G19" si="5">SUM(B17:B18)</f>
        <v>15648</v>
      </c>
      <c r="C19" s="31">
        <f t="shared" si="5"/>
        <v>17441</v>
      </c>
      <c r="D19" s="31">
        <f t="shared" si="5"/>
        <v>33089</v>
      </c>
      <c r="E19" s="31">
        <f t="shared" si="5"/>
        <v>9450</v>
      </c>
      <c r="F19" s="31">
        <f t="shared" si="5"/>
        <v>10341</v>
      </c>
      <c r="G19" s="32">
        <f t="shared" si="5"/>
        <v>19791</v>
      </c>
      <c r="H19" s="33">
        <f t="shared" si="1"/>
        <v>60.391104294478524</v>
      </c>
      <c r="I19" s="33">
        <f t="shared" si="0"/>
        <v>59.291325038701913</v>
      </c>
      <c r="J19" s="34">
        <f t="shared" si="0"/>
        <v>59.811417691680013</v>
      </c>
    </row>
    <row r="20" spans="1:15" ht="22.5" customHeight="1" thickTop="1" x14ac:dyDescent="0.15">
      <c r="A20" s="23" t="s">
        <v>23</v>
      </c>
      <c r="B20" s="35">
        <v>7072</v>
      </c>
      <c r="C20" s="36">
        <v>7646</v>
      </c>
      <c r="D20" s="48">
        <f>SUM(B20:C20)</f>
        <v>14718</v>
      </c>
      <c r="E20" s="36">
        <v>4561</v>
      </c>
      <c r="F20" s="36">
        <v>5016</v>
      </c>
      <c r="G20" s="36">
        <f>SUM(E20:F20)</f>
        <v>9577</v>
      </c>
      <c r="H20" s="37">
        <f t="shared" si="1"/>
        <v>64.493778280542983</v>
      </c>
      <c r="I20" s="37">
        <f t="shared" si="0"/>
        <v>65.602929636411204</v>
      </c>
      <c r="J20" s="38">
        <f t="shared" si="0"/>
        <v>65.069982334556329</v>
      </c>
    </row>
    <row r="21" spans="1:15" ht="22.5" customHeight="1" thickBot="1" x14ac:dyDescent="0.2">
      <c r="A21" s="44" t="s">
        <v>24</v>
      </c>
      <c r="B21" s="45">
        <v>5318</v>
      </c>
      <c r="C21" s="46">
        <v>5277</v>
      </c>
      <c r="D21" s="49">
        <f>SUM(B21:C21)</f>
        <v>10595</v>
      </c>
      <c r="E21" s="46">
        <v>3668</v>
      </c>
      <c r="F21" s="46">
        <v>3645</v>
      </c>
      <c r="G21" s="46">
        <f>SUM(E21:F21)</f>
        <v>7313</v>
      </c>
      <c r="H21" s="27">
        <f t="shared" si="1"/>
        <v>68.973298232418202</v>
      </c>
      <c r="I21" s="27">
        <f t="shared" si="0"/>
        <v>69.073337123365548</v>
      </c>
      <c r="J21" s="28">
        <f t="shared" si="0"/>
        <v>69.023124115148661</v>
      </c>
    </row>
    <row r="22" spans="1:15" ht="22.5" customHeight="1" thickTop="1" thickBot="1" x14ac:dyDescent="0.2">
      <c r="A22" s="29" t="s">
        <v>25</v>
      </c>
      <c r="B22" s="30">
        <f t="shared" ref="B22:G22" si="6">SUM(B20:B21)</f>
        <v>12390</v>
      </c>
      <c r="C22" s="31">
        <f t="shared" si="6"/>
        <v>12923</v>
      </c>
      <c r="D22" s="31">
        <f t="shared" si="6"/>
        <v>25313</v>
      </c>
      <c r="E22" s="31">
        <f t="shared" si="6"/>
        <v>8229</v>
      </c>
      <c r="F22" s="31">
        <f t="shared" si="6"/>
        <v>8661</v>
      </c>
      <c r="G22" s="32">
        <f t="shared" si="6"/>
        <v>16890</v>
      </c>
      <c r="H22" s="50">
        <f t="shared" si="1"/>
        <v>66.416464891041159</v>
      </c>
      <c r="I22" s="50">
        <f t="shared" si="0"/>
        <v>67.020041785963016</v>
      </c>
      <c r="J22" s="51">
        <f t="shared" si="0"/>
        <v>66.724607908979578</v>
      </c>
    </row>
    <row r="23" spans="1:15" ht="22.5" customHeight="1" thickTop="1" x14ac:dyDescent="0.15">
      <c r="A23" s="23" t="s">
        <v>26</v>
      </c>
      <c r="B23" s="35">
        <v>3605</v>
      </c>
      <c r="C23" s="36">
        <v>3545</v>
      </c>
      <c r="D23" s="48">
        <f>SUM(B23:C23)</f>
        <v>7150</v>
      </c>
      <c r="E23" s="36">
        <v>2567</v>
      </c>
      <c r="F23" s="36">
        <v>2480</v>
      </c>
      <c r="G23" s="36">
        <f>SUM(E23:F23)</f>
        <v>5047</v>
      </c>
      <c r="H23" s="37">
        <f t="shared" si="1"/>
        <v>71.206657420249655</v>
      </c>
      <c r="I23" s="37">
        <f t="shared" si="1"/>
        <v>69.957686882933714</v>
      </c>
      <c r="J23" s="38">
        <f t="shared" si="1"/>
        <v>70.587412587412587</v>
      </c>
    </row>
    <row r="24" spans="1:15" ht="22.5" customHeight="1" thickBot="1" x14ac:dyDescent="0.2">
      <c r="A24" s="44" t="s">
        <v>27</v>
      </c>
      <c r="B24" s="45">
        <v>2628</v>
      </c>
      <c r="C24" s="46">
        <v>2787</v>
      </c>
      <c r="D24" s="49">
        <f>SUM(B24:C24)</f>
        <v>5415</v>
      </c>
      <c r="E24" s="46">
        <v>1891</v>
      </c>
      <c r="F24" s="46">
        <v>1999</v>
      </c>
      <c r="G24" s="46">
        <f>SUM(E24:F24)</f>
        <v>3890</v>
      </c>
      <c r="H24" s="27">
        <f t="shared" si="1"/>
        <v>71.955859969558603</v>
      </c>
      <c r="I24" s="27">
        <f t="shared" si="1"/>
        <v>71.725870111230719</v>
      </c>
      <c r="J24" s="28">
        <f t="shared" si="1"/>
        <v>71.837488457987078</v>
      </c>
    </row>
    <row r="25" spans="1:15" ht="22.5" customHeight="1" thickTop="1" thickBot="1" x14ac:dyDescent="0.2">
      <c r="A25" s="29" t="s">
        <v>28</v>
      </c>
      <c r="B25" s="30">
        <f>SUM(B23:B24)</f>
        <v>6233</v>
      </c>
      <c r="C25" s="31">
        <f t="shared" ref="C25:G25" si="7">SUM(C23:C24)</f>
        <v>6332</v>
      </c>
      <c r="D25" s="31">
        <f t="shared" si="7"/>
        <v>12565</v>
      </c>
      <c r="E25" s="31">
        <f t="shared" si="7"/>
        <v>4458</v>
      </c>
      <c r="F25" s="31">
        <f t="shared" si="7"/>
        <v>4479</v>
      </c>
      <c r="G25" s="32">
        <f t="shared" si="7"/>
        <v>8937</v>
      </c>
      <c r="H25" s="50">
        <f t="shared" si="1"/>
        <v>71.522541312369654</v>
      </c>
      <c r="I25" s="50">
        <f t="shared" si="1"/>
        <v>70.735944409349344</v>
      </c>
      <c r="J25" s="51">
        <f t="shared" si="1"/>
        <v>71.126144050935139</v>
      </c>
    </row>
    <row r="26" spans="1:15" ht="22.5" customHeight="1" thickTop="1" thickBot="1" x14ac:dyDescent="0.2">
      <c r="A26" s="52" t="s">
        <v>29</v>
      </c>
      <c r="B26" s="53">
        <v>7795</v>
      </c>
      <c r="C26" s="54">
        <v>11792</v>
      </c>
      <c r="D26" s="55">
        <f>SUM(B26:C26)</f>
        <v>19587</v>
      </c>
      <c r="E26" s="54">
        <v>5433</v>
      </c>
      <c r="F26" s="54">
        <v>7229</v>
      </c>
      <c r="G26" s="54">
        <f>SUM(E26:F26)</f>
        <v>12662</v>
      </c>
      <c r="H26" s="50">
        <f t="shared" si="1"/>
        <v>69.698524695317516</v>
      </c>
      <c r="I26" s="50">
        <f t="shared" si="1"/>
        <v>61.304274084124835</v>
      </c>
      <c r="J26" s="51">
        <f t="shared" si="1"/>
        <v>64.644917547352833</v>
      </c>
    </row>
    <row r="27" spans="1:15" ht="22.5" customHeight="1" thickTop="1" thickBot="1" x14ac:dyDescent="0.2">
      <c r="A27" s="56" t="s">
        <v>30</v>
      </c>
      <c r="B27" s="57">
        <f>B9+B13+B16+B19+B22+B25+B26</f>
        <v>65078</v>
      </c>
      <c r="C27" s="58">
        <f t="shared" ref="C27:F27" si="8">C9+C13+C16+C19+C22+C25+C26</f>
        <v>73473</v>
      </c>
      <c r="D27" s="59">
        <f t="shared" si="8"/>
        <v>138551</v>
      </c>
      <c r="E27" s="58">
        <f t="shared" si="8"/>
        <v>38337</v>
      </c>
      <c r="F27" s="58">
        <f t="shared" si="8"/>
        <v>42651</v>
      </c>
      <c r="G27" s="58">
        <f>G9+G13+G16+G19+G22+G25+G26</f>
        <v>80988</v>
      </c>
      <c r="H27" s="60">
        <f t="shared" si="1"/>
        <v>58.909308829404715</v>
      </c>
      <c r="I27" s="60">
        <f t="shared" si="1"/>
        <v>58.04989588011923</v>
      </c>
      <c r="J27" s="61">
        <f t="shared" si="1"/>
        <v>58.453565834963293</v>
      </c>
    </row>
    <row r="28" spans="1:15" ht="21" customHeight="1" thickBot="1" x14ac:dyDescent="0.2"/>
    <row r="29" spans="1:15" ht="21" customHeight="1" x14ac:dyDescent="0.15">
      <c r="L29" s="4" t="s">
        <v>2</v>
      </c>
      <c r="M29" s="6" t="s">
        <v>31</v>
      </c>
      <c r="N29" s="6"/>
      <c r="O29" s="9"/>
    </row>
    <row r="30" spans="1:15" ht="21" customHeight="1" thickBot="1" x14ac:dyDescent="0.2">
      <c r="L30" s="10"/>
      <c r="M30" s="12" t="s">
        <v>6</v>
      </c>
      <c r="N30" s="12" t="s">
        <v>7</v>
      </c>
      <c r="O30" s="15" t="s">
        <v>9</v>
      </c>
    </row>
    <row r="31" spans="1:15" ht="21" customHeight="1" x14ac:dyDescent="0.15">
      <c r="L31" s="23" t="s">
        <v>10</v>
      </c>
      <c r="M31" s="62">
        <f t="shared" ref="M31:O32" si="9">H7</f>
        <v>54.8926014319809</v>
      </c>
      <c r="N31" s="62">
        <f t="shared" si="9"/>
        <v>59.259259259259252</v>
      </c>
      <c r="O31" s="63">
        <f t="shared" si="9"/>
        <v>57.109283196239716</v>
      </c>
    </row>
    <row r="32" spans="1:15" ht="21" customHeight="1" x14ac:dyDescent="0.15">
      <c r="L32" s="23" t="s">
        <v>11</v>
      </c>
      <c r="M32" s="62">
        <f t="shared" si="9"/>
        <v>43.218390804597703</v>
      </c>
      <c r="N32" s="62">
        <f t="shared" si="9"/>
        <v>45.581395348837212</v>
      </c>
      <c r="O32" s="63">
        <f t="shared" si="9"/>
        <v>44.393063583815028</v>
      </c>
    </row>
    <row r="33" spans="12:15" ht="21" customHeight="1" x14ac:dyDescent="0.15">
      <c r="L33" s="23" t="s">
        <v>13</v>
      </c>
      <c r="M33" s="62">
        <f t="shared" ref="M33:O35" si="10">H10</f>
        <v>44.581280788177338</v>
      </c>
      <c r="N33" s="62">
        <f t="shared" si="10"/>
        <v>49.066666666666663</v>
      </c>
      <c r="O33" s="63">
        <f t="shared" si="10"/>
        <v>46.734955185659409</v>
      </c>
    </row>
    <row r="34" spans="12:15" ht="21" customHeight="1" x14ac:dyDescent="0.15">
      <c r="L34" s="39" t="s">
        <v>14</v>
      </c>
      <c r="M34" s="64">
        <f t="shared" si="10"/>
        <v>36.337329474989666</v>
      </c>
      <c r="N34" s="64">
        <f t="shared" si="10"/>
        <v>40.381619937694701</v>
      </c>
      <c r="O34" s="65">
        <f t="shared" si="10"/>
        <v>38.419891718468016</v>
      </c>
    </row>
    <row r="35" spans="12:15" ht="21" customHeight="1" x14ac:dyDescent="0.15">
      <c r="L35" s="44" t="s">
        <v>15</v>
      </c>
      <c r="M35" s="66">
        <f t="shared" si="10"/>
        <v>40.978593272171253</v>
      </c>
      <c r="N35" s="66">
        <f t="shared" si="10"/>
        <v>44.376790830945559</v>
      </c>
      <c r="O35" s="67">
        <f t="shared" si="10"/>
        <v>42.732988165680474</v>
      </c>
    </row>
    <row r="36" spans="12:15" ht="21" customHeight="1" x14ac:dyDescent="0.15">
      <c r="L36" s="39" t="s">
        <v>17</v>
      </c>
      <c r="M36" s="64">
        <f t="shared" ref="M36:O37" si="11">H14</f>
        <v>47.420184596761992</v>
      </c>
      <c r="N36" s="64">
        <f t="shared" si="11"/>
        <v>47.23451327433628</v>
      </c>
      <c r="O36" s="65">
        <f t="shared" si="11"/>
        <v>47.323170291163933</v>
      </c>
    </row>
    <row r="37" spans="12:15" ht="21" customHeight="1" x14ac:dyDescent="0.15">
      <c r="L37" s="39" t="s">
        <v>18</v>
      </c>
      <c r="M37" s="64">
        <f t="shared" si="11"/>
        <v>53.5371062466631</v>
      </c>
      <c r="N37" s="64">
        <f t="shared" si="11"/>
        <v>52.29555236728838</v>
      </c>
      <c r="O37" s="65">
        <f t="shared" si="11"/>
        <v>52.882189707366301</v>
      </c>
    </row>
    <row r="38" spans="12:15" ht="21" customHeight="1" x14ac:dyDescent="0.15">
      <c r="L38" s="39" t="s">
        <v>20</v>
      </c>
      <c r="M38" s="64">
        <f t="shared" ref="M38:O39" si="12">H17</f>
        <v>57.416829745596864</v>
      </c>
      <c r="N38" s="64">
        <f t="shared" si="12"/>
        <v>57.33396472120279</v>
      </c>
      <c r="O38" s="65">
        <f t="shared" si="12"/>
        <v>57.373386295928498</v>
      </c>
    </row>
    <row r="39" spans="12:15" ht="21" customHeight="1" x14ac:dyDescent="0.15">
      <c r="L39" s="39" t="s">
        <v>21</v>
      </c>
      <c r="M39" s="64">
        <f t="shared" si="12"/>
        <v>63.246899661781285</v>
      </c>
      <c r="N39" s="64">
        <f t="shared" si="12"/>
        <v>61.12964198354458</v>
      </c>
      <c r="O39" s="65">
        <f t="shared" si="12"/>
        <v>62.125228249985277</v>
      </c>
    </row>
    <row r="40" spans="12:15" ht="21" customHeight="1" x14ac:dyDescent="0.15">
      <c r="L40" s="39" t="s">
        <v>23</v>
      </c>
      <c r="M40" s="64">
        <f t="shared" ref="M40:O41" si="13">H20</f>
        <v>64.493778280542983</v>
      </c>
      <c r="N40" s="64">
        <f t="shared" si="13"/>
        <v>65.602929636411204</v>
      </c>
      <c r="O40" s="65">
        <f t="shared" si="13"/>
        <v>65.069982334556329</v>
      </c>
    </row>
    <row r="41" spans="12:15" ht="21" customHeight="1" x14ac:dyDescent="0.15">
      <c r="L41" s="39" t="s">
        <v>24</v>
      </c>
      <c r="M41" s="64">
        <f t="shared" si="13"/>
        <v>68.973298232418202</v>
      </c>
      <c r="N41" s="64">
        <f t="shared" si="13"/>
        <v>69.073337123365548</v>
      </c>
      <c r="O41" s="65">
        <f t="shared" si="13"/>
        <v>69.023124115148661</v>
      </c>
    </row>
    <row r="42" spans="12:15" ht="21" customHeight="1" x14ac:dyDescent="0.15">
      <c r="L42" s="39" t="s">
        <v>26</v>
      </c>
      <c r="M42" s="64">
        <f t="shared" ref="M42:O43" si="14">H23</f>
        <v>71.206657420249655</v>
      </c>
      <c r="N42" s="64">
        <f t="shared" si="14"/>
        <v>69.957686882933714</v>
      </c>
      <c r="O42" s="65">
        <f t="shared" si="14"/>
        <v>70.587412587412587</v>
      </c>
    </row>
    <row r="43" spans="12:15" ht="21" customHeight="1" thickBot="1" x14ac:dyDescent="0.2">
      <c r="L43" s="44" t="s">
        <v>27</v>
      </c>
      <c r="M43" s="66">
        <f t="shared" si="14"/>
        <v>71.955859969558603</v>
      </c>
      <c r="N43" s="66">
        <f t="shared" si="14"/>
        <v>71.725870111230719</v>
      </c>
      <c r="O43" s="67">
        <f t="shared" si="14"/>
        <v>71.837488457987078</v>
      </c>
    </row>
    <row r="44" spans="12:15" ht="21" customHeight="1" thickTop="1" thickBot="1" x14ac:dyDescent="0.2">
      <c r="L44" s="52" t="s">
        <v>29</v>
      </c>
      <c r="M44" s="68">
        <f t="shared" ref="M44:O45" si="15">H26</f>
        <v>69.698524695317516</v>
      </c>
      <c r="N44" s="68">
        <f t="shared" si="15"/>
        <v>61.304274084124835</v>
      </c>
      <c r="O44" s="69">
        <f t="shared" si="15"/>
        <v>64.644917547352833</v>
      </c>
    </row>
    <row r="45" spans="12:15" ht="21" customHeight="1" thickTop="1" thickBot="1" x14ac:dyDescent="0.2">
      <c r="L45" s="56" t="s">
        <v>9</v>
      </c>
      <c r="M45" s="70">
        <f t="shared" si="15"/>
        <v>58.909308829404715</v>
      </c>
      <c r="N45" s="71">
        <f t="shared" si="15"/>
        <v>58.04989588011923</v>
      </c>
      <c r="O45" s="72">
        <f t="shared" si="15"/>
        <v>58.453565834963293</v>
      </c>
    </row>
  </sheetData>
  <mergeCells count="6">
    <mergeCell ref="A5:A6"/>
    <mergeCell ref="B5:D5"/>
    <mergeCell ref="E5:G5"/>
    <mergeCell ref="H5:J5"/>
    <mergeCell ref="L29:L30"/>
    <mergeCell ref="M29:O29"/>
  </mergeCells>
  <phoneticPr fontId="2"/>
  <pageMargins left="0.78740157480314965" right="0.78740157480314965" top="0.78740157480314965" bottom="0.71" header="0.51181102362204722" footer="0.51181102362204722"/>
  <pageSetup paperSize="9" fitToHeight="0" orientation="portrait" horizontalDpi="300" verticalDpi="300" r:id="rId1"/>
  <headerFooter alignWithMargins="0"/>
  <rowBreaks count="1" manualBreakCount="1">
    <brk id="4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R3衆議(小選挙区)</vt:lpstr>
      <vt:lpstr>'R3衆議(小選挙区)'!Print_Area</vt:lpstr>
    </vt:vector>
  </TitlesOfParts>
  <Company>_x000d_
     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dcterms:created xsi:type="dcterms:W3CDTF">2023-07-13T04:38:54Z</dcterms:created>
  <dcterms:modified xsi:type="dcterms:W3CDTF">2023-07-13T04:39:10Z</dcterms:modified>
</cp:coreProperties>
</file>