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参議\"/>
    </mc:Choice>
  </mc:AlternateContent>
  <bookViews>
    <workbookView xWindow="0" yWindow="0" windowWidth="20490" windowHeight="6405"/>
  </bookViews>
  <sheets>
    <sheet name="R1参議(都選出)" sheetId="1" r:id="rId1"/>
  </sheets>
  <externalReferences>
    <externalReference r:id="rId2"/>
  </externalReferences>
  <definedNames>
    <definedName name="_xlnm.Print_Area" localSheetId="0">'R1参議(都選出)'!$A$1:$J$36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1" i="1"/>
  <c r="M40" i="1"/>
  <c r="N37" i="1"/>
  <c r="M36" i="1"/>
  <c r="M32" i="1"/>
  <c r="N31" i="1"/>
  <c r="I26" i="1"/>
  <c r="N44" i="1" s="1"/>
  <c r="H26" i="1"/>
  <c r="G26" i="1"/>
  <c r="J26" i="1" s="1"/>
  <c r="O44" i="1" s="1"/>
  <c r="D26" i="1"/>
  <c r="F25" i="1"/>
  <c r="I25" i="1" s="1"/>
  <c r="E25" i="1"/>
  <c r="C25" i="1"/>
  <c r="B25" i="1"/>
  <c r="H25" i="1" s="1"/>
  <c r="I24" i="1"/>
  <c r="N43" i="1" s="1"/>
  <c r="H24" i="1"/>
  <c r="M43" i="1" s="1"/>
  <c r="G24" i="1"/>
  <c r="J24" i="1" s="1"/>
  <c r="O43" i="1" s="1"/>
  <c r="D24" i="1"/>
  <c r="I23" i="1"/>
  <c r="N42" i="1" s="1"/>
  <c r="H23" i="1"/>
  <c r="M42" i="1" s="1"/>
  <c r="G23" i="1"/>
  <c r="G25" i="1" s="1"/>
  <c r="J25" i="1" s="1"/>
  <c r="D23" i="1"/>
  <c r="D25" i="1" s="1"/>
  <c r="F22" i="1"/>
  <c r="E22" i="1"/>
  <c r="H22" i="1" s="1"/>
  <c r="C22" i="1"/>
  <c r="I22" i="1" s="1"/>
  <c r="B22" i="1"/>
  <c r="I21" i="1"/>
  <c r="H21" i="1"/>
  <c r="M41" i="1" s="1"/>
  <c r="G21" i="1"/>
  <c r="D21" i="1"/>
  <c r="J21" i="1" s="1"/>
  <c r="O41" i="1" s="1"/>
  <c r="I20" i="1"/>
  <c r="N40" i="1" s="1"/>
  <c r="H20" i="1"/>
  <c r="G20" i="1"/>
  <c r="J20" i="1" s="1"/>
  <c r="O40" i="1" s="1"/>
  <c r="D20" i="1"/>
  <c r="D22" i="1" s="1"/>
  <c r="F19" i="1"/>
  <c r="I19" i="1" s="1"/>
  <c r="E19" i="1"/>
  <c r="C19" i="1"/>
  <c r="B19" i="1"/>
  <c r="H19" i="1" s="1"/>
  <c r="I18" i="1"/>
  <c r="N39" i="1" s="1"/>
  <c r="H18" i="1"/>
  <c r="M39" i="1" s="1"/>
  <c r="G18" i="1"/>
  <c r="J18" i="1" s="1"/>
  <c r="O39" i="1" s="1"/>
  <c r="D18" i="1"/>
  <c r="I17" i="1"/>
  <c r="N38" i="1" s="1"/>
  <c r="H17" i="1"/>
  <c r="M38" i="1" s="1"/>
  <c r="G17" i="1"/>
  <c r="G19" i="1" s="1"/>
  <c r="J19" i="1" s="1"/>
  <c r="D17" i="1"/>
  <c r="D19" i="1" s="1"/>
  <c r="F16" i="1"/>
  <c r="E16" i="1"/>
  <c r="H16" i="1" s="1"/>
  <c r="C16" i="1"/>
  <c r="I16" i="1" s="1"/>
  <c r="B16" i="1"/>
  <c r="I15" i="1"/>
  <c r="H15" i="1"/>
  <c r="M37" i="1" s="1"/>
  <c r="G15" i="1"/>
  <c r="D15" i="1"/>
  <c r="J15" i="1" s="1"/>
  <c r="O37" i="1" s="1"/>
  <c r="I14" i="1"/>
  <c r="N36" i="1" s="1"/>
  <c r="H14" i="1"/>
  <c r="G14" i="1"/>
  <c r="J14" i="1" s="1"/>
  <c r="O36" i="1" s="1"/>
  <c r="D14" i="1"/>
  <c r="D16" i="1" s="1"/>
  <c r="F13" i="1"/>
  <c r="I13" i="1" s="1"/>
  <c r="E13" i="1"/>
  <c r="D13" i="1"/>
  <c r="C13" i="1"/>
  <c r="B13" i="1"/>
  <c r="H13" i="1" s="1"/>
  <c r="I12" i="1"/>
  <c r="N35" i="1" s="1"/>
  <c r="H12" i="1"/>
  <c r="M35" i="1" s="1"/>
  <c r="G12" i="1"/>
  <c r="J12" i="1" s="1"/>
  <c r="O35" i="1" s="1"/>
  <c r="D12" i="1"/>
  <c r="I11" i="1"/>
  <c r="N34" i="1" s="1"/>
  <c r="H11" i="1"/>
  <c r="M34" i="1" s="1"/>
  <c r="G11" i="1"/>
  <c r="D11" i="1"/>
  <c r="J11" i="1" s="1"/>
  <c r="O34" i="1" s="1"/>
  <c r="I10" i="1"/>
  <c r="N33" i="1" s="1"/>
  <c r="H10" i="1"/>
  <c r="M33" i="1" s="1"/>
  <c r="G10" i="1"/>
  <c r="D10" i="1"/>
  <c r="F9" i="1"/>
  <c r="E9" i="1"/>
  <c r="E27" i="1" s="1"/>
  <c r="D9" i="1"/>
  <c r="D27" i="1" s="1"/>
  <c r="C9" i="1"/>
  <c r="C27" i="1" s="1"/>
  <c r="B9" i="1"/>
  <c r="B27" i="1" s="1"/>
  <c r="I8" i="1"/>
  <c r="N32" i="1" s="1"/>
  <c r="H8" i="1"/>
  <c r="G8" i="1"/>
  <c r="J8" i="1" s="1"/>
  <c r="O32" i="1" s="1"/>
  <c r="D8" i="1"/>
  <c r="I7" i="1"/>
  <c r="H7" i="1"/>
  <c r="M31" i="1" s="1"/>
  <c r="G7" i="1"/>
  <c r="G9" i="1" s="1"/>
  <c r="D7" i="1"/>
  <c r="J7" i="1" s="1"/>
  <c r="O31" i="1" s="1"/>
  <c r="I9" i="1" l="1"/>
  <c r="F27" i="1"/>
  <c r="I27" i="1" s="1"/>
  <c r="N45" i="1" s="1"/>
  <c r="J9" i="1"/>
  <c r="G13" i="1"/>
  <c r="J13" i="1" s="1"/>
  <c r="J10" i="1"/>
  <c r="O33" i="1" s="1"/>
  <c r="H27" i="1"/>
  <c r="M45" i="1" s="1"/>
  <c r="H9" i="1"/>
  <c r="G16" i="1"/>
  <c r="J16" i="1" s="1"/>
  <c r="J17" i="1"/>
  <c r="O38" i="1" s="1"/>
  <c r="G22" i="1"/>
  <c r="J22" i="1" s="1"/>
  <c r="J23" i="1"/>
  <c r="O42" i="1" s="1"/>
  <c r="G27" i="1" l="1"/>
  <c r="J27" i="1" s="1"/>
  <c r="O45" i="1" s="1"/>
</calcChain>
</file>

<file path=xl/sharedStrings.xml><?xml version="1.0" encoding="utf-8"?>
<sst xmlns="http://schemas.openxmlformats.org/spreadsheetml/2006/main" count="56" uniqueCount="32">
  <si>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</si>
  <si>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令和元年７月21日執行　参議院（東京都選出）議員選挙</t>
    <rPh sb="0" eb="2">
      <t>レイワ</t>
    </rPh>
    <rPh sb="2" eb="3">
      <t>ゲン</t>
    </rPh>
    <rPh sb="3" eb="4">
      <t>ネン</t>
    </rPh>
    <rPh sb="5" eb="6">
      <t>ツキ</t>
    </rPh>
    <rPh sb="8" eb="9">
      <t>ニチ</t>
    </rPh>
    <rPh sb="9" eb="11">
      <t>シッコウ</t>
    </rPh>
    <rPh sb="12" eb="15">
      <t>サンギイン</t>
    </rPh>
    <rPh sb="16" eb="21">
      <t>トウキョウトセンシュツ</t>
    </rPh>
    <rPh sb="22" eb="26">
      <t>ギインセンキョ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</si>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</sst>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justifyLastLine="1"/>
    </xf>
    <xf numFmtId="176" fontId="3" fillId="0" borderId="3" xfId="0" applyNumberFormat="1" applyFont="1" applyBorder="1" applyAlignment="1">
      <alignment horizontal="right" vertical="center" justifyLastLine="1"/>
    </xf>
    <xf numFmtId="176" fontId="3" fillId="0" borderId="4" xfId="0" applyNumberFormat="1" applyFont="1" applyBorder="1" applyAlignment="1">
      <alignment horizontal="righ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justifyLastLine="1"/>
    </xf>
    <xf numFmtId="176" fontId="3" fillId="0" borderId="16" xfId="0" applyNumberFormat="1" applyFont="1" applyBorder="1" applyAlignment="1">
      <alignment horizontal="right" vertical="center" justifyLastLine="1"/>
    </xf>
    <xf numFmtId="176" fontId="3" fillId="0" borderId="17" xfId="0" applyNumberFormat="1" applyFont="1" applyBorder="1" applyAlignment="1">
      <alignment horizontal="right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25" xfId="0" applyNumberFormat="1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horizontal="distributed" vertical="center" justifyLastLine="1"/>
    </xf>
    <xf numFmtId="177" fontId="3" fillId="0" borderId="29" xfId="0" applyNumberFormat="1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horizontal="distributed" vertical="center" justifyLastLine="1"/>
    </xf>
    <xf numFmtId="177" fontId="3" fillId="0" borderId="34" xfId="0" applyNumberFormat="1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 justifyLastLine="1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 shrinkToFit="1"/>
    </xf>
    <xf numFmtId="176" fontId="3" fillId="0" borderId="42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horizontal="distributed" vertical="center" justifyLastLine="1"/>
    </xf>
    <xf numFmtId="177" fontId="3" fillId="0" borderId="44" xfId="0" applyNumberFormat="1" applyFont="1" applyBorder="1" applyAlignment="1">
      <alignment horizontal="distributed" vertical="center" justifyLastLine="1"/>
    </xf>
    <xf numFmtId="178" fontId="3" fillId="0" borderId="1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1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  <xf numFmtId="178" fontId="3" fillId="0" borderId="49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49193627250967E-2"/>
          <c:y val="0.12816753046056159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'R1参議(都選出)'!$L$31:$L$45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'R1参議(都選出)'!$M$31:$M$45</c:f>
              <c:numCache>
                <c:formatCode>#,##0.00_ </c:formatCode>
                <c:ptCount val="15"/>
                <c:pt idx="0">
                  <c:v>46.717171717171716</c:v>
                </c:pt>
                <c:pt idx="1">
                  <c:v>42.018779342723008</c:v>
                </c:pt>
                <c:pt idx="2">
                  <c:v>39.205955334987593</c:v>
                </c:pt>
                <c:pt idx="3">
                  <c:v>32.857142857142854</c:v>
                </c:pt>
                <c:pt idx="4">
                  <c:v>32.483948635634029</c:v>
                </c:pt>
                <c:pt idx="5">
                  <c:v>39.553357314148677</c:v>
                </c:pt>
                <c:pt idx="6">
                  <c:v>46.666666666666664</c:v>
                </c:pt>
                <c:pt idx="7">
                  <c:v>49.924261550113606</c:v>
                </c:pt>
                <c:pt idx="8">
                  <c:v>52.491781722550954</c:v>
                </c:pt>
                <c:pt idx="9">
                  <c:v>57.500393514874858</c:v>
                </c:pt>
                <c:pt idx="10">
                  <c:v>62.755651237890206</c:v>
                </c:pt>
                <c:pt idx="11">
                  <c:v>67.799301365512861</c:v>
                </c:pt>
                <c:pt idx="12">
                  <c:v>70.299145299145295</c:v>
                </c:pt>
                <c:pt idx="13">
                  <c:v>67.821917808219183</c:v>
                </c:pt>
                <c:pt idx="14">
                  <c:v>52.222649244171151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F-4A87-940D-5AF0123D6E58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'R1参議(都選出)'!$L$31:$L$45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'R1参議(都選出)'!$N$31:$N$45</c:f>
              <c:numCache>
                <c:formatCode>#,##0.00_ </c:formatCode>
                <c:ptCount val="15"/>
                <c:pt idx="0">
                  <c:v>54.957507082152979</c:v>
                </c:pt>
                <c:pt idx="1">
                  <c:v>40.109890109890109</c:v>
                </c:pt>
                <c:pt idx="2">
                  <c:v>36.890951276102093</c:v>
                </c:pt>
                <c:pt idx="3">
                  <c:v>33.685064935064936</c:v>
                </c:pt>
                <c:pt idx="4">
                  <c:v>32.994158658375731</c:v>
                </c:pt>
                <c:pt idx="5">
                  <c:v>39.141347424042273</c:v>
                </c:pt>
                <c:pt idx="6">
                  <c:v>43.625958845732377</c:v>
                </c:pt>
                <c:pt idx="7">
                  <c:v>47.169811320754718</c:v>
                </c:pt>
                <c:pt idx="8">
                  <c:v>50.920389260171184</c:v>
                </c:pt>
                <c:pt idx="9">
                  <c:v>56.757571191803521</c:v>
                </c:pt>
                <c:pt idx="10">
                  <c:v>60.931663370687758</c:v>
                </c:pt>
                <c:pt idx="11">
                  <c:v>63.808900523560212</c:v>
                </c:pt>
                <c:pt idx="12">
                  <c:v>67.87109375</c:v>
                </c:pt>
                <c:pt idx="13">
                  <c:v>58.517405902102851</c:v>
                </c:pt>
                <c:pt idx="14">
                  <c:v>49.977374285875896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4F-4A87-940D-5AF0123D6E58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'R1参議(都選出)'!$L$31:$L$45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'R1参議(都選出)'!$O$31:$O$45</c:f>
              <c:numCache>
                <c:formatCode>#,##0.00_ </c:formatCode>
                <c:ptCount val="15"/>
                <c:pt idx="0">
                  <c:v>50.600801068090782</c:v>
                </c:pt>
                <c:pt idx="1">
                  <c:v>41.139240506329116</c:v>
                </c:pt>
                <c:pt idx="2">
                  <c:v>38.009592326139092</c:v>
                </c:pt>
                <c:pt idx="3">
                  <c:v>33.290816326530617</c:v>
                </c:pt>
                <c:pt idx="4">
                  <c:v>32.747060538334466</c:v>
                </c:pt>
                <c:pt idx="5">
                  <c:v>39.334363151242805</c:v>
                </c:pt>
                <c:pt idx="6">
                  <c:v>45.081863180606675</c:v>
                </c:pt>
                <c:pt idx="7">
                  <c:v>48.470756573063852</c:v>
                </c:pt>
                <c:pt idx="8">
                  <c:v>51.661088384777486</c:v>
                </c:pt>
                <c:pt idx="9">
                  <c:v>57.120862201693612</c:v>
                </c:pt>
                <c:pt idx="10">
                  <c:v>61.852979556328833</c:v>
                </c:pt>
                <c:pt idx="11">
                  <c:v>65.834004834810628</c:v>
                </c:pt>
                <c:pt idx="12">
                  <c:v>69.030612244897966</c:v>
                </c:pt>
                <c:pt idx="13">
                  <c:v>62.165646148888179</c:v>
                </c:pt>
                <c:pt idx="14">
                  <c:v>51.030308491784574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4F-4A87-940D-5AF0123D6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161408"/>
        <c:axId val="143405824"/>
        <c:axId val="0"/>
      </c:bar3DChart>
      <c:catAx>
        <c:axId val="142161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4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0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2161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9525</xdr:rowOff>
    </xdr:from>
    <xdr:to>
      <xdr:col>9</xdr:col>
      <xdr:colOff>590550</xdr:colOff>
      <xdr:row>35</xdr:row>
      <xdr:rowOff>257175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1442;&#35696;&#38498;&#35696;&#21729;&#36984;&#25369;(&#37117;&#36984;&#20986;)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参議(都選出)"/>
      <sheetName val="R1参議(都選出)"/>
      <sheetName val="H28参議(都選出)"/>
      <sheetName val="H25参議(都選出)"/>
      <sheetName val="H22参議(都選出)"/>
    </sheetNames>
    <sheetDataSet>
      <sheetData sheetId="0"/>
      <sheetData sheetId="1">
        <row r="31">
          <cell r="L31" t="str">
            <v>18歳</v>
          </cell>
          <cell r="M31">
            <v>46.717171717171716</v>
          </cell>
          <cell r="N31">
            <v>54.957507082152979</v>
          </cell>
          <cell r="O31">
            <v>50.600801068090782</v>
          </cell>
        </row>
        <row r="32">
          <cell r="L32" t="str">
            <v>19歳</v>
          </cell>
          <cell r="M32">
            <v>42.018779342723008</v>
          </cell>
          <cell r="N32">
            <v>40.109890109890109</v>
          </cell>
          <cell r="O32">
            <v>41.139240506329116</v>
          </cell>
        </row>
        <row r="33">
          <cell r="L33" t="str">
            <v>20歳</v>
          </cell>
          <cell r="M33">
            <v>39.205955334987593</v>
          </cell>
          <cell r="N33">
            <v>36.890951276102093</v>
          </cell>
          <cell r="O33">
            <v>38.009592326139092</v>
          </cell>
        </row>
        <row r="34">
          <cell r="L34" t="str">
            <v>21 ～ 24</v>
          </cell>
          <cell r="M34">
            <v>32.857142857142854</v>
          </cell>
          <cell r="N34">
            <v>33.685064935064936</v>
          </cell>
          <cell r="O34">
            <v>33.290816326530617</v>
          </cell>
        </row>
        <row r="35">
          <cell r="L35" t="str">
            <v>25 ～ 29</v>
          </cell>
          <cell r="M35">
            <v>32.483948635634029</v>
          </cell>
          <cell r="N35">
            <v>32.994158658375731</v>
          </cell>
          <cell r="O35">
            <v>32.747060538334466</v>
          </cell>
        </row>
        <row r="36">
          <cell r="L36" t="str">
            <v>30 ～ 34</v>
          </cell>
          <cell r="M36">
            <v>39.553357314148677</v>
          </cell>
          <cell r="N36">
            <v>39.141347424042273</v>
          </cell>
          <cell r="O36">
            <v>39.334363151242805</v>
          </cell>
        </row>
        <row r="37">
          <cell r="L37" t="str">
            <v>35 ～ 39</v>
          </cell>
          <cell r="M37">
            <v>46.666666666666664</v>
          </cell>
          <cell r="N37">
            <v>43.625958845732377</v>
          </cell>
          <cell r="O37">
            <v>45.081863180606675</v>
          </cell>
        </row>
        <row r="38">
          <cell r="L38" t="str">
            <v>40 ～ 44</v>
          </cell>
          <cell r="M38">
            <v>49.924261550113606</v>
          </cell>
          <cell r="N38">
            <v>47.169811320754718</v>
          </cell>
          <cell r="O38">
            <v>48.470756573063852</v>
          </cell>
        </row>
        <row r="39">
          <cell r="L39" t="str">
            <v>45 ～ 49</v>
          </cell>
          <cell r="M39">
            <v>52.491781722550954</v>
          </cell>
          <cell r="N39">
            <v>50.920389260171184</v>
          </cell>
          <cell r="O39">
            <v>51.661088384777486</v>
          </cell>
        </row>
        <row r="40">
          <cell r="L40" t="str">
            <v>50 ～ 54</v>
          </cell>
          <cell r="M40">
            <v>57.500393514874858</v>
          </cell>
          <cell r="N40">
            <v>56.757571191803521</v>
          </cell>
          <cell r="O40">
            <v>57.120862201693612</v>
          </cell>
        </row>
        <row r="41">
          <cell r="L41" t="str">
            <v>55 ～ 59</v>
          </cell>
          <cell r="M41">
            <v>62.755651237890206</v>
          </cell>
          <cell r="N41">
            <v>60.931663370687758</v>
          </cell>
          <cell r="O41">
            <v>61.852979556328833</v>
          </cell>
        </row>
        <row r="42">
          <cell r="L42" t="str">
            <v>60 ～ 64</v>
          </cell>
          <cell r="M42">
            <v>67.799301365512861</v>
          </cell>
          <cell r="N42">
            <v>63.808900523560212</v>
          </cell>
          <cell r="O42">
            <v>65.834004834810628</v>
          </cell>
        </row>
        <row r="43">
          <cell r="L43" t="str">
            <v>65 ～ 69</v>
          </cell>
          <cell r="M43">
            <v>70.299145299145295</v>
          </cell>
          <cell r="N43">
            <v>67.87109375</v>
          </cell>
          <cell r="O43">
            <v>69.030612244897966</v>
          </cell>
        </row>
        <row r="44">
          <cell r="L44" t="str">
            <v>70歳以上</v>
          </cell>
          <cell r="M44">
            <v>67.821917808219183</v>
          </cell>
          <cell r="N44">
            <v>58.517405902102851</v>
          </cell>
          <cell r="O44">
            <v>62.165646148888179</v>
          </cell>
        </row>
        <row r="45">
          <cell r="L45" t="str">
            <v>平均</v>
          </cell>
          <cell r="M45">
            <v>52.222649244171151</v>
          </cell>
          <cell r="N45">
            <v>49.977374285875896</v>
          </cell>
          <cell r="O45">
            <v>51.030308491784574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Normal="100" zoomScaleSheetLayoutView="130" workbookViewId="0">
      <selection sqref="A1:XFD1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1" t="s">
        <v>0</v>
      </c>
    </row>
    <row r="2" spans="1:10" ht="15" customHeight="1" x14ac:dyDescent="0.15">
      <c r="A2" s="1"/>
    </row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s="16" customFormat="1" ht="22.5" customHeight="1" x14ac:dyDescent="0.15">
      <c r="A7" s="17" t="s">
        <v>10</v>
      </c>
      <c r="B7" s="18">
        <v>396</v>
      </c>
      <c r="C7" s="19">
        <v>353</v>
      </c>
      <c r="D7" s="20">
        <f>+SUM(B7:C7)</f>
        <v>749</v>
      </c>
      <c r="E7" s="19">
        <v>185</v>
      </c>
      <c r="F7" s="19">
        <v>194</v>
      </c>
      <c r="G7" s="20">
        <f>+SUM(E7:F7)</f>
        <v>379</v>
      </c>
      <c r="H7" s="21">
        <f>+E7/B7*100</f>
        <v>46.717171717171716</v>
      </c>
      <c r="I7" s="21">
        <f>+F7/C7*100</f>
        <v>54.957507082152979</v>
      </c>
      <c r="J7" s="22">
        <f>+G7/D7*100</f>
        <v>50.600801068090782</v>
      </c>
    </row>
    <row r="8" spans="1:10" s="16" customFormat="1" ht="22.5" customHeight="1" thickBot="1" x14ac:dyDescent="0.2">
      <c r="A8" s="23" t="s">
        <v>11</v>
      </c>
      <c r="B8" s="24">
        <v>426</v>
      </c>
      <c r="C8" s="25">
        <v>364</v>
      </c>
      <c r="D8" s="26">
        <f>+SUM(B8:C8)</f>
        <v>790</v>
      </c>
      <c r="E8" s="25">
        <v>179</v>
      </c>
      <c r="F8" s="25">
        <v>146</v>
      </c>
      <c r="G8" s="26">
        <f>+SUM(E8:F8)</f>
        <v>325</v>
      </c>
      <c r="H8" s="27">
        <f t="shared" ref="H8:J27" si="0">+E8/B8*100</f>
        <v>42.018779342723008</v>
      </c>
      <c r="I8" s="27">
        <f t="shared" si="0"/>
        <v>40.109890109890109</v>
      </c>
      <c r="J8" s="28">
        <f t="shared" si="0"/>
        <v>41.139240506329116</v>
      </c>
    </row>
    <row r="9" spans="1:10" ht="22.5" customHeight="1" thickTop="1" thickBot="1" x14ac:dyDescent="0.2">
      <c r="A9" s="29" t="s">
        <v>12</v>
      </c>
      <c r="B9" s="30">
        <f>SUM(B7:B8)</f>
        <v>822</v>
      </c>
      <c r="C9" s="31">
        <f t="shared" ref="C9:G9" si="1">SUM(C7:C8)</f>
        <v>717</v>
      </c>
      <c r="D9" s="31">
        <f>SUM(D7:D8)</f>
        <v>1539</v>
      </c>
      <c r="E9" s="31">
        <f t="shared" si="1"/>
        <v>364</v>
      </c>
      <c r="F9" s="31">
        <f t="shared" si="1"/>
        <v>340</v>
      </c>
      <c r="G9" s="32">
        <f t="shared" si="1"/>
        <v>704</v>
      </c>
      <c r="H9" s="33">
        <f t="shared" si="0"/>
        <v>44.282238442822383</v>
      </c>
      <c r="I9" s="33">
        <f t="shared" si="0"/>
        <v>47.419804741980478</v>
      </c>
      <c r="J9" s="34">
        <f t="shared" si="0"/>
        <v>45.743989603638724</v>
      </c>
    </row>
    <row r="10" spans="1:10" ht="22.5" customHeight="1" thickTop="1" x14ac:dyDescent="0.15">
      <c r="A10" s="23" t="s">
        <v>13</v>
      </c>
      <c r="B10" s="35">
        <v>403</v>
      </c>
      <c r="C10" s="36">
        <v>431</v>
      </c>
      <c r="D10" s="36">
        <f>SUM(B10:C10)</f>
        <v>834</v>
      </c>
      <c r="E10" s="36">
        <v>158</v>
      </c>
      <c r="F10" s="36">
        <v>159</v>
      </c>
      <c r="G10" s="36">
        <f>SUM(E10:F10)</f>
        <v>317</v>
      </c>
      <c r="H10" s="37">
        <f t="shared" si="0"/>
        <v>39.205955334987593</v>
      </c>
      <c r="I10" s="37">
        <f t="shared" si="0"/>
        <v>36.890951276102093</v>
      </c>
      <c r="J10" s="38">
        <f t="shared" si="0"/>
        <v>38.009592326139092</v>
      </c>
    </row>
    <row r="11" spans="1:10" ht="22.5" customHeight="1" x14ac:dyDescent="0.15">
      <c r="A11" s="39" t="s">
        <v>14</v>
      </c>
      <c r="B11" s="40">
        <v>2240</v>
      </c>
      <c r="C11" s="41">
        <v>2464</v>
      </c>
      <c r="D11" s="41">
        <f>SUM(B11:C11)</f>
        <v>4704</v>
      </c>
      <c r="E11" s="41">
        <v>736</v>
      </c>
      <c r="F11" s="41">
        <v>830</v>
      </c>
      <c r="G11" s="41">
        <f>SUM(E11:F11)</f>
        <v>1566</v>
      </c>
      <c r="H11" s="42">
        <f t="shared" si="0"/>
        <v>32.857142857142854</v>
      </c>
      <c r="I11" s="42">
        <f t="shared" si="0"/>
        <v>33.685064935064936</v>
      </c>
      <c r="J11" s="43">
        <f t="shared" si="0"/>
        <v>33.290816326530617</v>
      </c>
    </row>
    <row r="12" spans="1:10" ht="22.5" customHeight="1" thickBot="1" x14ac:dyDescent="0.2">
      <c r="A12" s="44" t="s">
        <v>15</v>
      </c>
      <c r="B12" s="45">
        <v>4984</v>
      </c>
      <c r="C12" s="46">
        <v>5307</v>
      </c>
      <c r="D12" s="47">
        <f>SUM(B12:C12)</f>
        <v>10291</v>
      </c>
      <c r="E12" s="46">
        <v>1619</v>
      </c>
      <c r="F12" s="46">
        <v>1751</v>
      </c>
      <c r="G12" s="46">
        <f>SUM(E12:F12)</f>
        <v>3370</v>
      </c>
      <c r="H12" s="27">
        <f t="shared" si="0"/>
        <v>32.483948635634029</v>
      </c>
      <c r="I12" s="27">
        <f t="shared" si="0"/>
        <v>32.994158658375731</v>
      </c>
      <c r="J12" s="28">
        <f t="shared" si="0"/>
        <v>32.747060538334466</v>
      </c>
    </row>
    <row r="13" spans="1:10" ht="22.5" customHeight="1" thickTop="1" thickBot="1" x14ac:dyDescent="0.2">
      <c r="A13" s="29" t="s">
        <v>16</v>
      </c>
      <c r="B13" s="30">
        <f t="shared" ref="B13:G13" si="2">SUM(B10:B12)</f>
        <v>7627</v>
      </c>
      <c r="C13" s="31">
        <f t="shared" si="2"/>
        <v>8202</v>
      </c>
      <c r="D13" s="31">
        <f t="shared" si="2"/>
        <v>15829</v>
      </c>
      <c r="E13" s="31">
        <f t="shared" si="2"/>
        <v>2513</v>
      </c>
      <c r="F13" s="31">
        <f t="shared" si="2"/>
        <v>2740</v>
      </c>
      <c r="G13" s="32">
        <f t="shared" si="2"/>
        <v>5253</v>
      </c>
      <c r="H13" s="33">
        <f t="shared" si="0"/>
        <v>32.948734758096236</v>
      </c>
      <c r="I13" s="33">
        <f t="shared" si="0"/>
        <v>33.406486222872473</v>
      </c>
      <c r="J13" s="34">
        <f t="shared" si="0"/>
        <v>33.185924568829364</v>
      </c>
    </row>
    <row r="14" spans="1:10" ht="22.5" customHeight="1" thickTop="1" x14ac:dyDescent="0.15">
      <c r="A14" s="23" t="s">
        <v>17</v>
      </c>
      <c r="B14" s="35">
        <v>6672</v>
      </c>
      <c r="C14" s="36">
        <v>7570</v>
      </c>
      <c r="D14" s="48">
        <f>SUM(B14:C14)</f>
        <v>14242</v>
      </c>
      <c r="E14" s="36">
        <v>2639</v>
      </c>
      <c r="F14" s="36">
        <v>2963</v>
      </c>
      <c r="G14" s="36">
        <f>SUM(E14:F14)</f>
        <v>5602</v>
      </c>
      <c r="H14" s="37">
        <f t="shared" si="0"/>
        <v>39.553357314148677</v>
      </c>
      <c r="I14" s="37">
        <f t="shared" si="0"/>
        <v>39.141347424042273</v>
      </c>
      <c r="J14" s="38">
        <f t="shared" si="0"/>
        <v>39.334363151242805</v>
      </c>
    </row>
    <row r="15" spans="1:10" ht="22.5" customHeight="1" thickBot="1" x14ac:dyDescent="0.2">
      <c r="A15" s="44" t="s">
        <v>18</v>
      </c>
      <c r="B15" s="45">
        <v>7545</v>
      </c>
      <c r="C15" s="46">
        <v>8213</v>
      </c>
      <c r="D15" s="49">
        <f>SUM(B15:C15)</f>
        <v>15758</v>
      </c>
      <c r="E15" s="46">
        <v>3521</v>
      </c>
      <c r="F15" s="46">
        <v>3583</v>
      </c>
      <c r="G15" s="46">
        <f>SUM(E15:F15)</f>
        <v>7104</v>
      </c>
      <c r="H15" s="27">
        <f t="shared" si="0"/>
        <v>46.666666666666664</v>
      </c>
      <c r="I15" s="27">
        <f t="shared" si="0"/>
        <v>43.625958845732377</v>
      </c>
      <c r="J15" s="28">
        <f t="shared" si="0"/>
        <v>45.081863180606675</v>
      </c>
    </row>
    <row r="16" spans="1:10" ht="22.5" customHeight="1" thickTop="1" thickBot="1" x14ac:dyDescent="0.2">
      <c r="A16" s="29" t="s">
        <v>19</v>
      </c>
      <c r="B16" s="30">
        <f>SUM(B14:B15)</f>
        <v>14217</v>
      </c>
      <c r="C16" s="31">
        <f t="shared" ref="C16:G16" si="3">SUM(C14:C15)</f>
        <v>15783</v>
      </c>
      <c r="D16" s="31">
        <f t="shared" si="3"/>
        <v>30000</v>
      </c>
      <c r="E16" s="31">
        <f t="shared" si="3"/>
        <v>6160</v>
      </c>
      <c r="F16" s="31">
        <f t="shared" si="3"/>
        <v>6546</v>
      </c>
      <c r="G16" s="32">
        <f t="shared" si="3"/>
        <v>12706</v>
      </c>
      <c r="H16" s="33">
        <f t="shared" si="0"/>
        <v>43.328409650418514</v>
      </c>
      <c r="I16" s="33">
        <f t="shared" si="0"/>
        <v>41.475004751948298</v>
      </c>
      <c r="J16" s="34">
        <f t="shared" si="0"/>
        <v>42.353333333333332</v>
      </c>
    </row>
    <row r="17" spans="1:15" ht="22.5" customHeight="1" thickTop="1" x14ac:dyDescent="0.15">
      <c r="A17" s="23" t="s">
        <v>20</v>
      </c>
      <c r="B17" s="35">
        <v>7922</v>
      </c>
      <c r="C17" s="36">
        <v>8851</v>
      </c>
      <c r="D17" s="48">
        <f>SUM(B17:C17)</f>
        <v>16773</v>
      </c>
      <c r="E17" s="36">
        <v>3955</v>
      </c>
      <c r="F17" s="36">
        <v>4175</v>
      </c>
      <c r="G17" s="36">
        <f>SUM(E17:F17)</f>
        <v>8130</v>
      </c>
      <c r="H17" s="37">
        <f t="shared" si="0"/>
        <v>49.924261550113606</v>
      </c>
      <c r="I17" s="37">
        <f t="shared" si="0"/>
        <v>47.169811320754718</v>
      </c>
      <c r="J17" s="38">
        <f t="shared" si="0"/>
        <v>48.470756573063852</v>
      </c>
    </row>
    <row r="18" spans="1:15" ht="22.5" customHeight="1" thickBot="1" x14ac:dyDescent="0.2">
      <c r="A18" s="44" t="s">
        <v>21</v>
      </c>
      <c r="B18" s="45">
        <v>7605</v>
      </c>
      <c r="C18" s="46">
        <v>8529</v>
      </c>
      <c r="D18" s="49">
        <f>SUM(B18:C18)</f>
        <v>16134</v>
      </c>
      <c r="E18" s="46">
        <v>3992</v>
      </c>
      <c r="F18" s="46">
        <v>4343</v>
      </c>
      <c r="G18" s="46">
        <f>SUM(E18:F18)</f>
        <v>8335</v>
      </c>
      <c r="H18" s="27">
        <f t="shared" si="0"/>
        <v>52.491781722550954</v>
      </c>
      <c r="I18" s="27">
        <f t="shared" si="0"/>
        <v>50.920389260171184</v>
      </c>
      <c r="J18" s="28">
        <f t="shared" si="0"/>
        <v>51.661088384777486</v>
      </c>
    </row>
    <row r="19" spans="1:15" ht="22.5" customHeight="1" thickTop="1" thickBot="1" x14ac:dyDescent="0.2">
      <c r="A19" s="29" t="s">
        <v>22</v>
      </c>
      <c r="B19" s="30">
        <f>SUM(B17:B18)</f>
        <v>15527</v>
      </c>
      <c r="C19" s="31">
        <f t="shared" ref="C19:G19" si="4">SUM(C17:C18)</f>
        <v>17380</v>
      </c>
      <c r="D19" s="31">
        <f t="shared" si="4"/>
        <v>32907</v>
      </c>
      <c r="E19" s="31">
        <f t="shared" si="4"/>
        <v>7947</v>
      </c>
      <c r="F19" s="31">
        <f t="shared" si="4"/>
        <v>8518</v>
      </c>
      <c r="G19" s="32">
        <f t="shared" si="4"/>
        <v>16465</v>
      </c>
      <c r="H19" s="33">
        <f t="shared" si="0"/>
        <v>51.181812326914411</v>
      </c>
      <c r="I19" s="33">
        <f t="shared" si="0"/>
        <v>49.010356731875717</v>
      </c>
      <c r="J19" s="34">
        <f t="shared" si="0"/>
        <v>50.034946971768925</v>
      </c>
    </row>
    <row r="20" spans="1:15" ht="22.5" customHeight="1" thickTop="1" x14ac:dyDescent="0.15">
      <c r="A20" s="23" t="s">
        <v>23</v>
      </c>
      <c r="B20" s="35">
        <v>6353</v>
      </c>
      <c r="C20" s="36">
        <v>6637</v>
      </c>
      <c r="D20" s="48">
        <f>SUM(B20:C20)</f>
        <v>12990</v>
      </c>
      <c r="E20" s="36">
        <v>3653</v>
      </c>
      <c r="F20" s="36">
        <v>3767</v>
      </c>
      <c r="G20" s="36">
        <f>SUM(E20:F20)</f>
        <v>7420</v>
      </c>
      <c r="H20" s="37">
        <f t="shared" si="0"/>
        <v>57.500393514874858</v>
      </c>
      <c r="I20" s="37">
        <f t="shared" si="0"/>
        <v>56.757571191803521</v>
      </c>
      <c r="J20" s="38">
        <f t="shared" si="0"/>
        <v>57.120862201693612</v>
      </c>
    </row>
    <row r="21" spans="1:15" ht="22.5" customHeight="1" thickBot="1" x14ac:dyDescent="0.2">
      <c r="A21" s="44" t="s">
        <v>24</v>
      </c>
      <c r="B21" s="45">
        <v>4645</v>
      </c>
      <c r="C21" s="46">
        <v>4551</v>
      </c>
      <c r="D21" s="49">
        <f>SUM(B21:C21)</f>
        <v>9196</v>
      </c>
      <c r="E21" s="46">
        <v>2915</v>
      </c>
      <c r="F21" s="46">
        <v>2773</v>
      </c>
      <c r="G21" s="46">
        <f>SUM(E21:F21)</f>
        <v>5688</v>
      </c>
      <c r="H21" s="27">
        <f t="shared" si="0"/>
        <v>62.755651237890206</v>
      </c>
      <c r="I21" s="27">
        <f t="shared" si="0"/>
        <v>60.931663370687758</v>
      </c>
      <c r="J21" s="28">
        <f t="shared" si="0"/>
        <v>61.852979556328833</v>
      </c>
    </row>
    <row r="22" spans="1:15" ht="22.5" customHeight="1" thickTop="1" thickBot="1" x14ac:dyDescent="0.2">
      <c r="A22" s="29" t="s">
        <v>25</v>
      </c>
      <c r="B22" s="30">
        <f>SUM(B20:B21)</f>
        <v>10998</v>
      </c>
      <c r="C22" s="31">
        <f t="shared" ref="C22:G22" si="5">SUM(C20:C21)</f>
        <v>11188</v>
      </c>
      <c r="D22" s="31">
        <f t="shared" si="5"/>
        <v>22186</v>
      </c>
      <c r="E22" s="31">
        <f t="shared" si="5"/>
        <v>6568</v>
      </c>
      <c r="F22" s="31">
        <f t="shared" si="5"/>
        <v>6540</v>
      </c>
      <c r="G22" s="32">
        <f t="shared" si="5"/>
        <v>13108</v>
      </c>
      <c r="H22" s="50">
        <f t="shared" si="0"/>
        <v>59.719949081651215</v>
      </c>
      <c r="I22" s="50">
        <f t="shared" si="0"/>
        <v>58.45548802288166</v>
      </c>
      <c r="J22" s="51">
        <f t="shared" si="0"/>
        <v>59.082304155773912</v>
      </c>
    </row>
    <row r="23" spans="1:15" ht="22.5" customHeight="1" thickTop="1" x14ac:dyDescent="0.15">
      <c r="A23" s="23" t="s">
        <v>26</v>
      </c>
      <c r="B23" s="35">
        <v>3149</v>
      </c>
      <c r="C23" s="36">
        <v>3056</v>
      </c>
      <c r="D23" s="48">
        <f>SUM(B23:C23)</f>
        <v>6205</v>
      </c>
      <c r="E23" s="36">
        <v>2135</v>
      </c>
      <c r="F23" s="36">
        <v>1950</v>
      </c>
      <c r="G23" s="36">
        <f>SUM(E23:F23)</f>
        <v>4085</v>
      </c>
      <c r="H23" s="37">
        <f t="shared" si="0"/>
        <v>67.799301365512861</v>
      </c>
      <c r="I23" s="37">
        <f t="shared" si="0"/>
        <v>63.808900523560212</v>
      </c>
      <c r="J23" s="38">
        <f t="shared" si="0"/>
        <v>65.834004834810628</v>
      </c>
    </row>
    <row r="24" spans="1:15" ht="22.5" customHeight="1" thickBot="1" x14ac:dyDescent="0.2">
      <c r="A24" s="44" t="s">
        <v>27</v>
      </c>
      <c r="B24" s="45">
        <v>2808</v>
      </c>
      <c r="C24" s="46">
        <v>3072</v>
      </c>
      <c r="D24" s="49">
        <f>SUM(B24:C24)</f>
        <v>5880</v>
      </c>
      <c r="E24" s="46">
        <v>1974</v>
      </c>
      <c r="F24" s="46">
        <v>2085</v>
      </c>
      <c r="G24" s="46">
        <f>SUM(E24:F24)</f>
        <v>4059</v>
      </c>
      <c r="H24" s="27">
        <f t="shared" si="0"/>
        <v>70.299145299145295</v>
      </c>
      <c r="I24" s="27">
        <f t="shared" si="0"/>
        <v>67.87109375</v>
      </c>
      <c r="J24" s="28">
        <f t="shared" si="0"/>
        <v>69.030612244897966</v>
      </c>
    </row>
    <row r="25" spans="1:15" ht="22.5" customHeight="1" thickTop="1" thickBot="1" x14ac:dyDescent="0.2">
      <c r="A25" s="29" t="s">
        <v>28</v>
      </c>
      <c r="B25" s="30">
        <f>SUM(B23:B24)</f>
        <v>5957</v>
      </c>
      <c r="C25" s="31">
        <f t="shared" ref="C25:F25" si="6">SUM(C23:C24)</f>
        <v>6128</v>
      </c>
      <c r="D25" s="31">
        <f t="shared" si="6"/>
        <v>12085</v>
      </c>
      <c r="E25" s="31">
        <f t="shared" si="6"/>
        <v>4109</v>
      </c>
      <c r="F25" s="31">
        <f t="shared" si="6"/>
        <v>4035</v>
      </c>
      <c r="G25" s="32">
        <f>SUM(G23:G24)</f>
        <v>8144</v>
      </c>
      <c r="H25" s="50">
        <f>+E25/B25*100</f>
        <v>68.97767332549941</v>
      </c>
      <c r="I25" s="50">
        <f t="shared" si="0"/>
        <v>65.845300261096611</v>
      </c>
      <c r="J25" s="51">
        <f t="shared" si="0"/>
        <v>67.389325610260656</v>
      </c>
    </row>
    <row r="26" spans="1:15" ht="22.5" customHeight="1" thickTop="1" thickBot="1" x14ac:dyDescent="0.2">
      <c r="A26" s="52" t="s">
        <v>29</v>
      </c>
      <c r="B26" s="53">
        <v>7300</v>
      </c>
      <c r="C26" s="54">
        <v>11318</v>
      </c>
      <c r="D26" s="55">
        <f>SUM(B26:C26)</f>
        <v>18618</v>
      </c>
      <c r="E26" s="54">
        <v>4951</v>
      </c>
      <c r="F26" s="54">
        <v>6623</v>
      </c>
      <c r="G26" s="54">
        <f>SUM(E26:F26)</f>
        <v>11574</v>
      </c>
      <c r="H26" s="50">
        <f t="shared" si="0"/>
        <v>67.821917808219183</v>
      </c>
      <c r="I26" s="50">
        <f t="shared" si="0"/>
        <v>58.517405902102851</v>
      </c>
      <c r="J26" s="51">
        <f t="shared" si="0"/>
        <v>62.165646148888179</v>
      </c>
    </row>
    <row r="27" spans="1:15" ht="22.5" customHeight="1" thickTop="1" thickBot="1" x14ac:dyDescent="0.2">
      <c r="A27" s="56" t="s">
        <v>30</v>
      </c>
      <c r="B27" s="57">
        <f t="shared" ref="B27:F27" si="7">B9+B13+B16+B19+B22+B25+B26</f>
        <v>62448</v>
      </c>
      <c r="C27" s="58">
        <f t="shared" si="7"/>
        <v>70716</v>
      </c>
      <c r="D27" s="59">
        <f t="shared" si="7"/>
        <v>133164</v>
      </c>
      <c r="E27" s="58">
        <f t="shared" si="7"/>
        <v>32612</v>
      </c>
      <c r="F27" s="58">
        <f t="shared" si="7"/>
        <v>35342</v>
      </c>
      <c r="G27" s="60">
        <f>G9+G13+G16+G19+G22+G25+G26</f>
        <v>67954</v>
      </c>
      <c r="H27" s="61">
        <f t="shared" si="0"/>
        <v>52.222649244171151</v>
      </c>
      <c r="I27" s="61">
        <f t="shared" si="0"/>
        <v>49.977374285875896</v>
      </c>
      <c r="J27" s="62">
        <f t="shared" si="0"/>
        <v>51.030308491784574</v>
      </c>
    </row>
    <row r="28" spans="1:15" ht="21" customHeight="1" thickBot="1" x14ac:dyDescent="0.2"/>
    <row r="29" spans="1:15" ht="21" customHeight="1" x14ac:dyDescent="0.15">
      <c r="L29" s="4" t="s">
        <v>2</v>
      </c>
      <c r="M29" s="6" t="s">
        <v>31</v>
      </c>
      <c r="N29" s="6"/>
      <c r="O29" s="9"/>
    </row>
    <row r="30" spans="1:15" ht="21" customHeight="1" thickBot="1" x14ac:dyDescent="0.2">
      <c r="L30" s="10"/>
      <c r="M30" s="12" t="s">
        <v>6</v>
      </c>
      <c r="N30" s="12" t="s">
        <v>7</v>
      </c>
      <c r="O30" s="15" t="s">
        <v>9</v>
      </c>
    </row>
    <row r="31" spans="1:15" ht="21" customHeight="1" x14ac:dyDescent="0.15">
      <c r="L31" s="23" t="s">
        <v>10</v>
      </c>
      <c r="M31" s="63">
        <f t="shared" ref="M31:O32" si="8">H7</f>
        <v>46.717171717171716</v>
      </c>
      <c r="N31" s="63">
        <f t="shared" si="8"/>
        <v>54.957507082152979</v>
      </c>
      <c r="O31" s="64">
        <f t="shared" si="8"/>
        <v>50.600801068090782</v>
      </c>
    </row>
    <row r="32" spans="1:15" ht="21" customHeight="1" x14ac:dyDescent="0.15">
      <c r="L32" s="23" t="s">
        <v>11</v>
      </c>
      <c r="M32" s="63">
        <f t="shared" si="8"/>
        <v>42.018779342723008</v>
      </c>
      <c r="N32" s="63">
        <f t="shared" si="8"/>
        <v>40.109890109890109</v>
      </c>
      <c r="O32" s="64">
        <f t="shared" si="8"/>
        <v>41.139240506329116</v>
      </c>
    </row>
    <row r="33" spans="12:15" ht="21" customHeight="1" x14ac:dyDescent="0.15">
      <c r="L33" s="23" t="s">
        <v>13</v>
      </c>
      <c r="M33" s="63">
        <f t="shared" ref="M33:O35" si="9">H10</f>
        <v>39.205955334987593</v>
      </c>
      <c r="N33" s="63">
        <f t="shared" si="9"/>
        <v>36.890951276102093</v>
      </c>
      <c r="O33" s="64">
        <f t="shared" si="9"/>
        <v>38.009592326139092</v>
      </c>
    </row>
    <row r="34" spans="12:15" ht="21" customHeight="1" x14ac:dyDescent="0.15">
      <c r="L34" s="39" t="s">
        <v>14</v>
      </c>
      <c r="M34" s="65">
        <f t="shared" si="9"/>
        <v>32.857142857142854</v>
      </c>
      <c r="N34" s="65">
        <f t="shared" si="9"/>
        <v>33.685064935064936</v>
      </c>
      <c r="O34" s="66">
        <f t="shared" si="9"/>
        <v>33.290816326530617</v>
      </c>
    </row>
    <row r="35" spans="12:15" ht="21" customHeight="1" x14ac:dyDescent="0.15">
      <c r="L35" s="44" t="s">
        <v>15</v>
      </c>
      <c r="M35" s="67">
        <f t="shared" si="9"/>
        <v>32.483948635634029</v>
      </c>
      <c r="N35" s="67">
        <f t="shared" si="9"/>
        <v>32.994158658375731</v>
      </c>
      <c r="O35" s="68">
        <f t="shared" si="9"/>
        <v>32.747060538334466</v>
      </c>
    </row>
    <row r="36" spans="12:15" ht="21" customHeight="1" x14ac:dyDescent="0.15">
      <c r="L36" s="39" t="s">
        <v>17</v>
      </c>
      <c r="M36" s="65">
        <f t="shared" ref="M36:O37" si="10">H14</f>
        <v>39.553357314148677</v>
      </c>
      <c r="N36" s="65">
        <f t="shared" si="10"/>
        <v>39.141347424042273</v>
      </c>
      <c r="O36" s="66">
        <f t="shared" si="10"/>
        <v>39.334363151242805</v>
      </c>
    </row>
    <row r="37" spans="12:15" ht="21" customHeight="1" x14ac:dyDescent="0.15">
      <c r="L37" s="39" t="s">
        <v>18</v>
      </c>
      <c r="M37" s="65">
        <f t="shared" si="10"/>
        <v>46.666666666666664</v>
      </c>
      <c r="N37" s="65">
        <f t="shared" si="10"/>
        <v>43.625958845732377</v>
      </c>
      <c r="O37" s="66">
        <f t="shared" si="10"/>
        <v>45.081863180606675</v>
      </c>
    </row>
    <row r="38" spans="12:15" ht="21" customHeight="1" x14ac:dyDescent="0.15">
      <c r="L38" s="39" t="s">
        <v>20</v>
      </c>
      <c r="M38" s="65">
        <f t="shared" ref="M38:O39" si="11">H17</f>
        <v>49.924261550113606</v>
      </c>
      <c r="N38" s="65">
        <f t="shared" si="11"/>
        <v>47.169811320754718</v>
      </c>
      <c r="O38" s="66">
        <f t="shared" si="11"/>
        <v>48.470756573063852</v>
      </c>
    </row>
    <row r="39" spans="12:15" ht="21" customHeight="1" x14ac:dyDescent="0.15">
      <c r="L39" s="39" t="s">
        <v>21</v>
      </c>
      <c r="M39" s="65">
        <f t="shared" si="11"/>
        <v>52.491781722550954</v>
      </c>
      <c r="N39" s="65">
        <f t="shared" si="11"/>
        <v>50.920389260171184</v>
      </c>
      <c r="O39" s="66">
        <f t="shared" si="11"/>
        <v>51.661088384777486</v>
      </c>
    </row>
    <row r="40" spans="12:15" ht="21" customHeight="1" x14ac:dyDescent="0.15">
      <c r="L40" s="39" t="s">
        <v>23</v>
      </c>
      <c r="M40" s="65">
        <f t="shared" ref="M40:O41" si="12">H20</f>
        <v>57.500393514874858</v>
      </c>
      <c r="N40" s="65">
        <f t="shared" si="12"/>
        <v>56.757571191803521</v>
      </c>
      <c r="O40" s="66">
        <f t="shared" si="12"/>
        <v>57.120862201693612</v>
      </c>
    </row>
    <row r="41" spans="12:15" ht="21" customHeight="1" x14ac:dyDescent="0.15">
      <c r="L41" s="39" t="s">
        <v>24</v>
      </c>
      <c r="M41" s="65">
        <f t="shared" si="12"/>
        <v>62.755651237890206</v>
      </c>
      <c r="N41" s="65">
        <f t="shared" si="12"/>
        <v>60.931663370687758</v>
      </c>
      <c r="O41" s="66">
        <f t="shared" si="12"/>
        <v>61.852979556328833</v>
      </c>
    </row>
    <row r="42" spans="12:15" ht="21" customHeight="1" x14ac:dyDescent="0.15">
      <c r="L42" s="39" t="s">
        <v>26</v>
      </c>
      <c r="M42" s="65">
        <f t="shared" ref="M42:O43" si="13">H23</f>
        <v>67.799301365512861</v>
      </c>
      <c r="N42" s="65">
        <f t="shared" si="13"/>
        <v>63.808900523560212</v>
      </c>
      <c r="O42" s="66">
        <f t="shared" si="13"/>
        <v>65.834004834810628</v>
      </c>
    </row>
    <row r="43" spans="12:15" ht="21" customHeight="1" thickBot="1" x14ac:dyDescent="0.2">
      <c r="L43" s="44" t="s">
        <v>27</v>
      </c>
      <c r="M43" s="67">
        <f t="shared" si="13"/>
        <v>70.299145299145295</v>
      </c>
      <c r="N43" s="67">
        <f t="shared" si="13"/>
        <v>67.87109375</v>
      </c>
      <c r="O43" s="68">
        <f t="shared" si="13"/>
        <v>69.030612244897966</v>
      </c>
    </row>
    <row r="44" spans="12:15" ht="21" customHeight="1" thickTop="1" thickBot="1" x14ac:dyDescent="0.2">
      <c r="L44" s="52" t="s">
        <v>29</v>
      </c>
      <c r="M44" s="69">
        <f t="shared" ref="M44:O45" si="14">H26</f>
        <v>67.821917808219183</v>
      </c>
      <c r="N44" s="69">
        <f t="shared" si="14"/>
        <v>58.517405902102851</v>
      </c>
      <c r="O44" s="70">
        <f t="shared" si="14"/>
        <v>62.165646148888179</v>
      </c>
    </row>
    <row r="45" spans="12:15" ht="21" customHeight="1" thickTop="1" thickBot="1" x14ac:dyDescent="0.2">
      <c r="L45" s="56" t="s">
        <v>9</v>
      </c>
      <c r="M45" s="71">
        <f t="shared" si="14"/>
        <v>52.222649244171151</v>
      </c>
      <c r="N45" s="72">
        <f t="shared" si="14"/>
        <v>49.977374285875896</v>
      </c>
      <c r="O45" s="73">
        <f t="shared" si="14"/>
        <v>51.030308491784574</v>
      </c>
    </row>
  </sheetData>
  <mergeCells count="6">
    <mergeCell ref="A5:A6"/>
    <mergeCell ref="B5:D5"/>
    <mergeCell ref="E5:G5"/>
    <mergeCell ref="H5:J5"/>
    <mergeCell ref="L29:L30"/>
    <mergeCell ref="M29:O29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R1参議(都選出)</vt:lpstr>
      <vt:lpstr>'R1参議(都選出)'!Print_Area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2023-07-13T04:35:29Z</dcterms:created>
  <dcterms:modified xsi:type="dcterms:W3CDTF">2023-07-13T04:35:56Z</dcterms:modified>
</cp:coreProperties>
</file>