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区長\"/>
    </mc:Choice>
  </mc:AlternateContent>
  <bookViews>
    <workbookView xWindow="0" yWindow="0" windowWidth="20490" windowHeight="6405"/>
  </bookViews>
  <sheets>
    <sheet name="H27区長" sheetId="1" r:id="rId1"/>
  </sheets>
  <externalReferences>
    <externalReference r:id="rId2"/>
  </externalReferences>
  <definedNames>
    <definedName name="_xlnm.Print_Area" localSheetId="0">H27区長!$A$1:$J$38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6" i="1"/>
  <c r="M35" i="1"/>
  <c r="N32" i="1"/>
  <c r="M31" i="1"/>
  <c r="I23" i="1"/>
  <c r="N39" i="1" s="1"/>
  <c r="H23" i="1"/>
  <c r="G23" i="1"/>
  <c r="J23" i="1" s="1"/>
  <c r="O39" i="1" s="1"/>
  <c r="D23" i="1"/>
  <c r="F22" i="1"/>
  <c r="I22" i="1" s="1"/>
  <c r="E22" i="1"/>
  <c r="C22" i="1"/>
  <c r="B22" i="1"/>
  <c r="H22" i="1" s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J22" i="1" s="1"/>
  <c r="D20" i="1"/>
  <c r="D22" i="1" s="1"/>
  <c r="F19" i="1"/>
  <c r="E19" i="1"/>
  <c r="H19" i="1" s="1"/>
  <c r="C19" i="1"/>
  <c r="I19" i="1" s="1"/>
  <c r="B19" i="1"/>
  <c r="I18" i="1"/>
  <c r="H18" i="1"/>
  <c r="M36" i="1" s="1"/>
  <c r="G18" i="1"/>
  <c r="D18" i="1"/>
  <c r="J18" i="1" s="1"/>
  <c r="O36" i="1" s="1"/>
  <c r="I17" i="1"/>
  <c r="N35" i="1" s="1"/>
  <c r="H17" i="1"/>
  <c r="G17" i="1"/>
  <c r="J17" i="1" s="1"/>
  <c r="O35" i="1" s="1"/>
  <c r="D17" i="1"/>
  <c r="D19" i="1" s="1"/>
  <c r="F16" i="1"/>
  <c r="I16" i="1" s="1"/>
  <c r="E16" i="1"/>
  <c r="C16" i="1"/>
  <c r="B16" i="1"/>
  <c r="H16" i="1" s="1"/>
  <c r="I15" i="1"/>
  <c r="N34" i="1" s="1"/>
  <c r="H15" i="1"/>
  <c r="M34" i="1" s="1"/>
  <c r="G15" i="1"/>
  <c r="J15" i="1" s="1"/>
  <c r="O34" i="1" s="1"/>
  <c r="D15" i="1"/>
  <c r="I14" i="1"/>
  <c r="N33" i="1" s="1"/>
  <c r="H14" i="1"/>
  <c r="M33" i="1" s="1"/>
  <c r="G14" i="1"/>
  <c r="G16" i="1" s="1"/>
  <c r="J16" i="1" s="1"/>
  <c r="D14" i="1"/>
  <c r="D16" i="1" s="1"/>
  <c r="F13" i="1"/>
  <c r="E13" i="1"/>
  <c r="H13" i="1" s="1"/>
  <c r="C13" i="1"/>
  <c r="I13" i="1" s="1"/>
  <c r="B13" i="1"/>
  <c r="I12" i="1"/>
  <c r="H12" i="1"/>
  <c r="M32" i="1" s="1"/>
  <c r="G12" i="1"/>
  <c r="D12" i="1"/>
  <c r="J12" i="1" s="1"/>
  <c r="O32" i="1" s="1"/>
  <c r="I11" i="1"/>
  <c r="N31" i="1" s="1"/>
  <c r="H11" i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B24" i="1" s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D8" i="1"/>
  <c r="D10" i="1" s="1"/>
  <c r="D24" i="1" s="1"/>
  <c r="I7" i="1"/>
  <c r="N28" i="1" s="1"/>
  <c r="H7" i="1"/>
  <c r="M28" i="1" s="1"/>
  <c r="G7" i="1"/>
  <c r="G10" i="1" s="1"/>
  <c r="D7" i="1"/>
  <c r="J10" i="1" l="1"/>
  <c r="H24" i="1"/>
  <c r="M40" i="1" s="1"/>
  <c r="J8" i="1"/>
  <c r="O29" i="1" s="1"/>
  <c r="H10" i="1"/>
  <c r="G13" i="1"/>
  <c r="J13" i="1" s="1"/>
  <c r="J14" i="1"/>
  <c r="O33" i="1" s="1"/>
  <c r="G19" i="1"/>
  <c r="J19" i="1" s="1"/>
  <c r="J20" i="1"/>
  <c r="O37" i="1" s="1"/>
  <c r="F24" i="1"/>
  <c r="I24" i="1" s="1"/>
  <c r="N40" i="1" s="1"/>
  <c r="J7" i="1"/>
  <c r="O28" i="1" s="1"/>
  <c r="G24" i="1" l="1"/>
  <c r="J24" i="1" s="1"/>
  <c r="O40" i="1" s="1"/>
</calcChain>
</file>

<file path=xl/sharedStrings.xml><?xml version="1.0" encoding="utf-8"?>
<sst xmlns="http://schemas.openxmlformats.org/spreadsheetml/2006/main" count="51" uniqueCount="28">
  <si>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</si>
  <si>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平成27年４月26日執行　中央区長選挙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5">
      <t>チュウオウ</t>
    </rPh>
    <rPh sb="15" eb="16">
      <t>ク</t>
    </rPh>
    <rPh sb="16" eb="17">
      <t>チョウ</t>
    </rPh>
    <rPh sb="17" eb="19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</si>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</sst>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5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7" fontId="3" fillId="0" borderId="24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176" fontId="3" fillId="0" borderId="26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29" xfId="0" applyNumberFormat="1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/>
    </xf>
    <xf numFmtId="176" fontId="3" fillId="0" borderId="33" xfId="0" applyNumberFormat="1" applyFont="1" applyFill="1" applyBorder="1" applyAlignment="1">
      <alignment vertical="center"/>
    </xf>
    <xf numFmtId="177" fontId="3" fillId="0" borderId="34" xfId="0" applyNumberFormat="1" applyFont="1" applyFill="1" applyBorder="1" applyAlignment="1">
      <alignment vertical="center"/>
    </xf>
    <xf numFmtId="177" fontId="3" fillId="0" borderId="35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vertical="center"/>
    </xf>
    <xf numFmtId="177" fontId="3" fillId="0" borderId="36" xfId="0" applyNumberFormat="1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176" fontId="3" fillId="0" borderId="38" xfId="0" applyNumberFormat="1" applyFont="1" applyFill="1" applyBorder="1" applyAlignment="1">
      <alignment vertical="center"/>
    </xf>
    <xf numFmtId="176" fontId="3" fillId="0" borderId="39" xfId="0" applyNumberFormat="1" applyFont="1" applyFill="1" applyBorder="1" applyAlignment="1">
      <alignment vertical="center"/>
    </xf>
    <xf numFmtId="176" fontId="3" fillId="0" borderId="40" xfId="0" applyNumberFormat="1" applyFont="1" applyFill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176" fontId="3" fillId="0" borderId="42" xfId="0" applyNumberFormat="1" applyFont="1" applyBorder="1" applyAlignment="1">
      <alignment vertical="center"/>
    </xf>
    <xf numFmtId="176" fontId="3" fillId="0" borderId="43" xfId="0" applyNumberFormat="1" applyFont="1" applyFill="1" applyBorder="1" applyAlignment="1">
      <alignment vertical="center"/>
    </xf>
    <xf numFmtId="176" fontId="4" fillId="0" borderId="43" xfId="0" applyNumberFormat="1" applyFont="1" applyFill="1" applyBorder="1" applyAlignment="1">
      <alignment vertical="center"/>
    </xf>
    <xf numFmtId="177" fontId="3" fillId="0" borderId="43" xfId="0" applyNumberFormat="1" applyFont="1" applyFill="1" applyBorder="1" applyAlignment="1">
      <alignment vertical="center"/>
    </xf>
    <xf numFmtId="177" fontId="3" fillId="0" borderId="44" xfId="0" applyNumberFormat="1" applyFont="1" applyFill="1" applyBorder="1" applyAlignment="1">
      <alignment vertical="center"/>
    </xf>
    <xf numFmtId="0" fontId="3" fillId="0" borderId="45" xfId="0" applyFont="1" applyBorder="1" applyAlignment="1">
      <alignment horizontal="distributed" vertical="center" justifyLastLine="1"/>
    </xf>
    <xf numFmtId="178" fontId="3" fillId="0" borderId="2" xfId="0" applyNumberFormat="1" applyFont="1" applyBorder="1" applyAlignment="1">
      <alignment vertical="center"/>
    </xf>
    <xf numFmtId="178" fontId="3" fillId="0" borderId="3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vertical="center"/>
    </xf>
    <xf numFmtId="178" fontId="3" fillId="0" borderId="19" xfId="0" applyNumberFormat="1" applyFont="1" applyBorder="1" applyAlignment="1">
      <alignment vertical="center"/>
    </xf>
    <xf numFmtId="178" fontId="3" fillId="0" borderId="20" xfId="0" applyNumberFormat="1" applyFont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24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  <xf numFmtId="178" fontId="3" fillId="0" borderId="49" xfId="0" applyNumberFormat="1" applyFont="1" applyBorder="1" applyAlignment="1">
      <alignment vertical="center"/>
    </xf>
    <xf numFmtId="178" fontId="3" fillId="0" borderId="42" xfId="0" applyNumberFormat="1" applyFont="1" applyBorder="1" applyAlignment="1">
      <alignment vertical="center"/>
    </xf>
    <xf numFmtId="178" fontId="3" fillId="0" borderId="50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636896046852125E-2"/>
          <c:y val="0.24324356424668001"/>
          <c:w val="0.93850658857979508"/>
          <c:h val="0.664865742274258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H27区長!$M$26:$M$27</c:f>
              <c:strCache>
                <c:ptCount val="2"/>
                <c:pt idx="0">
                  <c:v>投票率(％)</c:v>
                </c:pt>
                <c:pt idx="1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H27区長!$L$28:$L$40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H27区長!$M$28:$M$40</c:f>
              <c:numCache>
                <c:formatCode>#,##0.00_ </c:formatCode>
                <c:ptCount val="13"/>
                <c:pt idx="0">
                  <c:v>33.243967828418228</c:v>
                </c:pt>
                <c:pt idx="1">
                  <c:v>25.453514739229028</c:v>
                </c:pt>
                <c:pt idx="2">
                  <c:v>22.804907385133511</c:v>
                </c:pt>
                <c:pt idx="3">
                  <c:v>30.643833360777212</c:v>
                </c:pt>
                <c:pt idx="4">
                  <c:v>38.213436385255648</c:v>
                </c:pt>
                <c:pt idx="5">
                  <c:v>42.381432896064581</c:v>
                </c:pt>
                <c:pt idx="6">
                  <c:v>45.553874600773234</c:v>
                </c:pt>
                <c:pt idx="7">
                  <c:v>49.334811529933482</c:v>
                </c:pt>
                <c:pt idx="8">
                  <c:v>52.810416005080974</c:v>
                </c:pt>
                <c:pt idx="9">
                  <c:v>59.810010960906098</c:v>
                </c:pt>
                <c:pt idx="10">
                  <c:v>64.847512038523263</c:v>
                </c:pt>
                <c:pt idx="11">
                  <c:v>66.893348814065348</c:v>
                </c:pt>
                <c:pt idx="12">
                  <c:v>44.993303701403306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3-4403-8DE6-2D500CD9C9E8}"/>
            </c:ext>
          </c:extLst>
        </c:ser>
        <c:ser>
          <c:idx val="1"/>
          <c:order val="1"/>
          <c:tx>
            <c:strRef>
              <c:f>H27区長!$N$26:$N$27</c:f>
              <c:strCache>
                <c:ptCount val="2"/>
                <c:pt idx="0">
                  <c:v>投票率(％)</c:v>
                </c:pt>
                <c:pt idx="1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H27区長!$L$28:$L$40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H27区長!$N$28:$N$40</c:f>
              <c:numCache>
                <c:formatCode>#,##0.00_ </c:formatCode>
                <c:ptCount val="13"/>
                <c:pt idx="0">
                  <c:v>40</c:v>
                </c:pt>
                <c:pt idx="1">
                  <c:v>25.663206459054212</c:v>
                </c:pt>
                <c:pt idx="2">
                  <c:v>23.546511627906977</c:v>
                </c:pt>
                <c:pt idx="3">
                  <c:v>32.344395167456796</c:v>
                </c:pt>
                <c:pt idx="4">
                  <c:v>39.416999871017673</c:v>
                </c:pt>
                <c:pt idx="5">
                  <c:v>42.842767295597483</c:v>
                </c:pt>
                <c:pt idx="6">
                  <c:v>46.109602172871064</c:v>
                </c:pt>
                <c:pt idx="7">
                  <c:v>51.325247079964065</c:v>
                </c:pt>
                <c:pt idx="8">
                  <c:v>56.003969566655641</c:v>
                </c:pt>
                <c:pt idx="9">
                  <c:v>61.876317638791292</c:v>
                </c:pt>
                <c:pt idx="10">
                  <c:v>68.22267323861989</c:v>
                </c:pt>
                <c:pt idx="11">
                  <c:v>60.156488161772181</c:v>
                </c:pt>
                <c:pt idx="12">
                  <c:v>46.215879835643534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3-4403-8DE6-2D500CD9C9E8}"/>
            </c:ext>
          </c:extLst>
        </c:ser>
        <c:ser>
          <c:idx val="2"/>
          <c:order val="2"/>
          <c:tx>
            <c:strRef>
              <c:f>H27区長!$O$26:$O$27</c:f>
              <c:strCache>
                <c:ptCount val="2"/>
                <c:pt idx="0">
                  <c:v>投票率(％)</c:v>
                </c:pt>
                <c:pt idx="1">
                  <c:v>平均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H27区長!$L$28:$L$40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H27区長!$O$28:$O$40</c:f>
              <c:numCache>
                <c:formatCode>#,##0.00_ </c:formatCode>
                <c:ptCount val="13"/>
                <c:pt idx="0">
                  <c:v>36.440677966101696</c:v>
                </c:pt>
                <c:pt idx="1">
                  <c:v>25.557461406518012</c:v>
                </c:pt>
                <c:pt idx="2">
                  <c:v>23.189245567273147</c:v>
                </c:pt>
                <c:pt idx="3">
                  <c:v>31.525531240088807</c:v>
                </c:pt>
                <c:pt idx="4">
                  <c:v>38.85781368690008</c:v>
                </c:pt>
                <c:pt idx="5">
                  <c:v>42.627796063679718</c:v>
                </c:pt>
                <c:pt idx="6">
                  <c:v>45.838794233289647</c:v>
                </c:pt>
                <c:pt idx="7">
                  <c:v>50.323588484713234</c:v>
                </c:pt>
                <c:pt idx="8">
                  <c:v>54.374594944912516</c:v>
                </c:pt>
                <c:pt idx="9">
                  <c:v>60.86333512448504</c:v>
                </c:pt>
                <c:pt idx="10">
                  <c:v>66.62096282754419</c:v>
                </c:pt>
                <c:pt idx="11">
                  <c:v>62.715816005040956</c:v>
                </c:pt>
                <c:pt idx="12">
                  <c:v>45.644162869642564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3-4403-8DE6-2D500CD9C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8362576"/>
        <c:axId val="1"/>
        <c:axId val="0"/>
      </c:bar3DChart>
      <c:catAx>
        <c:axId val="54836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48362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380673499267941"/>
          <c:y val="1.891891891891892E-2"/>
          <c:w val="0.18887262079062961"/>
          <c:h val="0.189189472937504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24</xdr:row>
      <xdr:rowOff>57150</xdr:rowOff>
    </xdr:from>
    <xdr:to>
      <xdr:col>9</xdr:col>
      <xdr:colOff>542925</xdr:colOff>
      <xdr:row>37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0013;&#22830;&#21306;&#38263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1区長"/>
      <sheetName val="H27区長"/>
      <sheetName val="H23区長"/>
    </sheetNames>
    <sheetDataSet>
      <sheetData sheetId="0"/>
      <sheetData sheetId="1">
        <row r="26">
          <cell r="M26" t="str">
            <v>投票率(％)</v>
          </cell>
        </row>
        <row r="27">
          <cell r="M27" t="str">
            <v>男</v>
          </cell>
          <cell r="N27" t="str">
            <v>女</v>
          </cell>
          <cell r="O27" t="str">
            <v>平均</v>
          </cell>
        </row>
        <row r="28">
          <cell r="L28" t="str">
            <v>20歳</v>
          </cell>
          <cell r="M28">
            <v>33.243967828418228</v>
          </cell>
          <cell r="N28">
            <v>40</v>
          </cell>
          <cell r="O28">
            <v>36.440677966101696</v>
          </cell>
        </row>
        <row r="29">
          <cell r="L29" t="str">
            <v>21 ～ 24</v>
          </cell>
          <cell r="M29">
            <v>25.453514739229028</v>
          </cell>
          <cell r="N29">
            <v>25.663206459054212</v>
          </cell>
          <cell r="O29">
            <v>25.557461406518012</v>
          </cell>
        </row>
        <row r="30">
          <cell r="L30" t="str">
            <v>25 ～ 29</v>
          </cell>
          <cell r="M30">
            <v>22.804907385133511</v>
          </cell>
          <cell r="N30">
            <v>23.546511627906977</v>
          </cell>
          <cell r="O30">
            <v>23.189245567273147</v>
          </cell>
        </row>
        <row r="31">
          <cell r="L31" t="str">
            <v>30 ～ 34</v>
          </cell>
          <cell r="M31">
            <v>30.643833360777212</v>
          </cell>
          <cell r="N31">
            <v>32.344395167456796</v>
          </cell>
          <cell r="O31">
            <v>31.525531240088807</v>
          </cell>
        </row>
        <row r="32">
          <cell r="L32" t="str">
            <v>35 ～ 39</v>
          </cell>
          <cell r="M32">
            <v>38.213436385255648</v>
          </cell>
          <cell r="N32">
            <v>39.416999871017673</v>
          </cell>
          <cell r="O32">
            <v>38.85781368690008</v>
          </cell>
        </row>
        <row r="33">
          <cell r="L33" t="str">
            <v>40 ～ 44</v>
          </cell>
          <cell r="M33">
            <v>42.381432896064581</v>
          </cell>
          <cell r="N33">
            <v>42.842767295597483</v>
          </cell>
          <cell r="O33">
            <v>42.627796063679718</v>
          </cell>
        </row>
        <row r="34">
          <cell r="L34" t="str">
            <v>45 ～ 49</v>
          </cell>
          <cell r="M34">
            <v>45.553874600773234</v>
          </cell>
          <cell r="N34">
            <v>46.109602172871064</v>
          </cell>
          <cell r="O34">
            <v>45.838794233289647</v>
          </cell>
        </row>
        <row r="35">
          <cell r="L35" t="str">
            <v>50 ～ 54</v>
          </cell>
          <cell r="M35">
            <v>49.334811529933482</v>
          </cell>
          <cell r="N35">
            <v>51.325247079964065</v>
          </cell>
          <cell r="O35">
            <v>50.323588484713234</v>
          </cell>
        </row>
        <row r="36">
          <cell r="L36" t="str">
            <v>55 ～ 59</v>
          </cell>
          <cell r="M36">
            <v>52.810416005080974</v>
          </cell>
          <cell r="N36">
            <v>56.003969566655641</v>
          </cell>
          <cell r="O36">
            <v>54.374594944912516</v>
          </cell>
        </row>
        <row r="37">
          <cell r="L37" t="str">
            <v>60 ～ 64</v>
          </cell>
          <cell r="M37">
            <v>59.810010960906098</v>
          </cell>
          <cell r="N37">
            <v>61.876317638791292</v>
          </cell>
          <cell r="O37">
            <v>60.86333512448504</v>
          </cell>
        </row>
        <row r="38">
          <cell r="L38" t="str">
            <v>65 ～ 69</v>
          </cell>
          <cell r="M38">
            <v>64.847512038523263</v>
          </cell>
          <cell r="N38">
            <v>68.22267323861989</v>
          </cell>
          <cell r="O38">
            <v>66.62096282754419</v>
          </cell>
        </row>
        <row r="39">
          <cell r="L39" t="str">
            <v>70歳以上</v>
          </cell>
          <cell r="M39">
            <v>66.893348814065348</v>
          </cell>
          <cell r="N39">
            <v>60.156488161772181</v>
          </cell>
          <cell r="O39">
            <v>62.715816005040956</v>
          </cell>
        </row>
        <row r="40">
          <cell r="L40" t="str">
            <v>平均</v>
          </cell>
          <cell r="M40">
            <v>44.993303701403306</v>
          </cell>
          <cell r="N40">
            <v>46.215879835643534</v>
          </cell>
          <cell r="O40">
            <v>45.644162869642564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7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5" t="s">
        <v>7</v>
      </c>
      <c r="J6" s="16" t="s">
        <v>9</v>
      </c>
    </row>
    <row r="7" spans="1:10" ht="22.5" customHeight="1" x14ac:dyDescent="0.15">
      <c r="A7" s="18" t="s">
        <v>10</v>
      </c>
      <c r="B7" s="19">
        <v>373</v>
      </c>
      <c r="C7" s="20">
        <v>335</v>
      </c>
      <c r="D7" s="21">
        <f>SUM(B7:C7)</f>
        <v>708</v>
      </c>
      <c r="E7" s="21">
        <v>124</v>
      </c>
      <c r="F7" s="21">
        <v>134</v>
      </c>
      <c r="G7" s="20">
        <f>SUM(E7:F7)</f>
        <v>258</v>
      </c>
      <c r="H7" s="22">
        <f>E7/B7*100</f>
        <v>33.243967828418228</v>
      </c>
      <c r="I7" s="23">
        <f>+F7/C7*100</f>
        <v>40</v>
      </c>
      <c r="J7" s="24">
        <f>+G7/D7*100</f>
        <v>36.440677966101696</v>
      </c>
    </row>
    <row r="8" spans="1:10" ht="22.5" customHeight="1" x14ac:dyDescent="0.15">
      <c r="A8" s="25" t="s">
        <v>11</v>
      </c>
      <c r="B8" s="26">
        <v>1764</v>
      </c>
      <c r="C8" s="27">
        <v>1734</v>
      </c>
      <c r="D8" s="28">
        <f t="shared" ref="D8:D21" si="0">SUM(B8:C8)</f>
        <v>3498</v>
      </c>
      <c r="E8" s="28">
        <v>449</v>
      </c>
      <c r="F8" s="28">
        <v>445</v>
      </c>
      <c r="G8" s="27">
        <f t="shared" ref="G8:G23" si="1">SUM(E8:F8)</f>
        <v>894</v>
      </c>
      <c r="H8" s="29">
        <f t="shared" ref="H8:H23" si="2">E8/B8*100</f>
        <v>25.453514739229028</v>
      </c>
      <c r="I8" s="29">
        <f t="shared" ref="I8:J23" si="3">+F8/C8*100</f>
        <v>25.663206459054212</v>
      </c>
      <c r="J8" s="30">
        <f t="shared" si="3"/>
        <v>25.557461406518012</v>
      </c>
    </row>
    <row r="9" spans="1:10" ht="22.5" customHeight="1" thickBot="1" x14ac:dyDescent="0.2">
      <c r="A9" s="31" t="s">
        <v>12</v>
      </c>
      <c r="B9" s="32">
        <v>4157</v>
      </c>
      <c r="C9" s="33">
        <v>4472</v>
      </c>
      <c r="D9" s="34">
        <f t="shared" si="0"/>
        <v>8629</v>
      </c>
      <c r="E9" s="34">
        <v>948</v>
      </c>
      <c r="F9" s="34">
        <v>1053</v>
      </c>
      <c r="G9" s="33">
        <f t="shared" si="1"/>
        <v>2001</v>
      </c>
      <c r="H9" s="35">
        <f>E9/B9*100</f>
        <v>22.804907385133511</v>
      </c>
      <c r="I9" s="35">
        <f>+F9/C9*100</f>
        <v>23.546511627906977</v>
      </c>
      <c r="J9" s="36">
        <f>+G9/D9*100</f>
        <v>23.189245567273147</v>
      </c>
    </row>
    <row r="10" spans="1:10" ht="22.5" customHeight="1" thickTop="1" thickBot="1" x14ac:dyDescent="0.2">
      <c r="A10" s="37" t="s">
        <v>13</v>
      </c>
      <c r="B10" s="38">
        <f>SUM(B7:B9)</f>
        <v>6294</v>
      </c>
      <c r="C10" s="39">
        <f>SUM(C7:C9)</f>
        <v>6541</v>
      </c>
      <c r="D10" s="39">
        <f t="shared" ref="D10:F10" si="4">SUM(D7:D9)</f>
        <v>12835</v>
      </c>
      <c r="E10" s="39">
        <f t="shared" si="4"/>
        <v>1521</v>
      </c>
      <c r="F10" s="39">
        <f t="shared" si="4"/>
        <v>1632</v>
      </c>
      <c r="G10" s="39">
        <f>SUM(G7:G9)</f>
        <v>3153</v>
      </c>
      <c r="H10" s="40">
        <f>E10/B10*100</f>
        <v>24.165872259294567</v>
      </c>
      <c r="I10" s="40">
        <f>+F10/C10*100</f>
        <v>24.95031340773582</v>
      </c>
      <c r="J10" s="41">
        <f>+G10/D10*100</f>
        <v>24.565640825866772</v>
      </c>
    </row>
    <row r="11" spans="1:10" ht="22.5" customHeight="1" thickTop="1" x14ac:dyDescent="0.15">
      <c r="A11" s="42" t="s">
        <v>14</v>
      </c>
      <c r="B11" s="43">
        <v>6073</v>
      </c>
      <c r="C11" s="44">
        <v>6539</v>
      </c>
      <c r="D11" s="45">
        <f>SUM(B11:C11)</f>
        <v>12612</v>
      </c>
      <c r="E11" s="45">
        <v>1861</v>
      </c>
      <c r="F11" s="45">
        <v>2115</v>
      </c>
      <c r="G11" s="44">
        <f t="shared" si="1"/>
        <v>3976</v>
      </c>
      <c r="H11" s="46">
        <f t="shared" si="2"/>
        <v>30.643833360777212</v>
      </c>
      <c r="I11" s="46">
        <f t="shared" si="3"/>
        <v>32.344395167456796</v>
      </c>
      <c r="J11" s="47">
        <f t="shared" si="3"/>
        <v>31.525531240088807</v>
      </c>
    </row>
    <row r="12" spans="1:10" ht="22.5" customHeight="1" thickBot="1" x14ac:dyDescent="0.2">
      <c r="A12" s="31" t="s">
        <v>15</v>
      </c>
      <c r="B12" s="32">
        <v>6728</v>
      </c>
      <c r="C12" s="33">
        <v>7753</v>
      </c>
      <c r="D12" s="34">
        <f t="shared" si="0"/>
        <v>14481</v>
      </c>
      <c r="E12" s="34">
        <v>2571</v>
      </c>
      <c r="F12" s="34">
        <v>3056</v>
      </c>
      <c r="G12" s="33">
        <f t="shared" si="1"/>
        <v>5627</v>
      </c>
      <c r="H12" s="40">
        <f t="shared" si="2"/>
        <v>38.213436385255648</v>
      </c>
      <c r="I12" s="40">
        <f t="shared" si="3"/>
        <v>39.416999871017673</v>
      </c>
      <c r="J12" s="41">
        <f t="shared" si="3"/>
        <v>38.85781368690008</v>
      </c>
    </row>
    <row r="13" spans="1:10" ht="22.5" customHeight="1" thickTop="1" thickBot="1" x14ac:dyDescent="0.2">
      <c r="A13" s="37" t="s">
        <v>16</v>
      </c>
      <c r="B13" s="38">
        <f>SUM(B11:B12)</f>
        <v>12801</v>
      </c>
      <c r="C13" s="39">
        <f>SUM(C11:C12)</f>
        <v>14292</v>
      </c>
      <c r="D13" s="39">
        <f t="shared" ref="D13:E13" si="5">SUM(D11:D12)</f>
        <v>27093</v>
      </c>
      <c r="E13" s="39">
        <f t="shared" si="5"/>
        <v>4432</v>
      </c>
      <c r="F13" s="39">
        <f>SUM(F11:F12)</f>
        <v>5171</v>
      </c>
      <c r="G13" s="39">
        <f>SUM(G11:G12)</f>
        <v>9603</v>
      </c>
      <c r="H13" s="40">
        <f t="shared" si="2"/>
        <v>34.622295133192722</v>
      </c>
      <c r="I13" s="40">
        <f t="shared" si="3"/>
        <v>36.181080324657152</v>
      </c>
      <c r="J13" s="41">
        <f t="shared" si="3"/>
        <v>35.444579780755177</v>
      </c>
    </row>
    <row r="14" spans="1:10" ht="22.5" customHeight="1" thickTop="1" x14ac:dyDescent="0.15">
      <c r="A14" s="42" t="s">
        <v>17</v>
      </c>
      <c r="B14" s="43">
        <v>6937</v>
      </c>
      <c r="C14" s="44">
        <v>7950</v>
      </c>
      <c r="D14" s="45">
        <f t="shared" si="0"/>
        <v>14887</v>
      </c>
      <c r="E14" s="45">
        <v>2940</v>
      </c>
      <c r="F14" s="45">
        <v>3406</v>
      </c>
      <c r="G14" s="44">
        <f t="shared" si="1"/>
        <v>6346</v>
      </c>
      <c r="H14" s="46">
        <f t="shared" si="2"/>
        <v>42.381432896064581</v>
      </c>
      <c r="I14" s="46">
        <f t="shared" si="3"/>
        <v>42.842767295597483</v>
      </c>
      <c r="J14" s="47">
        <f t="shared" si="3"/>
        <v>42.627796063679718</v>
      </c>
    </row>
    <row r="15" spans="1:10" ht="22.5" customHeight="1" thickBot="1" x14ac:dyDescent="0.2">
      <c r="A15" s="31" t="s">
        <v>18</v>
      </c>
      <c r="B15" s="32">
        <v>5949</v>
      </c>
      <c r="C15" s="33">
        <v>6259</v>
      </c>
      <c r="D15" s="34">
        <f t="shared" si="0"/>
        <v>12208</v>
      </c>
      <c r="E15" s="34">
        <v>2710</v>
      </c>
      <c r="F15" s="34">
        <v>2886</v>
      </c>
      <c r="G15" s="33">
        <f t="shared" si="1"/>
        <v>5596</v>
      </c>
      <c r="H15" s="40">
        <f t="shared" si="2"/>
        <v>45.553874600773234</v>
      </c>
      <c r="I15" s="40">
        <f t="shared" si="3"/>
        <v>46.109602172871064</v>
      </c>
      <c r="J15" s="41">
        <f t="shared" si="3"/>
        <v>45.838794233289647</v>
      </c>
    </row>
    <row r="16" spans="1:10" ht="22.5" customHeight="1" thickTop="1" thickBot="1" x14ac:dyDescent="0.2">
      <c r="A16" s="37" t="s">
        <v>19</v>
      </c>
      <c r="B16" s="38">
        <f>SUM(B14:B15)</f>
        <v>12886</v>
      </c>
      <c r="C16" s="39">
        <f>SUM(C14:C15)</f>
        <v>14209</v>
      </c>
      <c r="D16" s="39">
        <f t="shared" ref="D16:G16" si="6">SUM(D14:D15)</f>
        <v>27095</v>
      </c>
      <c r="E16" s="39">
        <f t="shared" si="6"/>
        <v>5650</v>
      </c>
      <c r="F16" s="39">
        <f t="shared" si="6"/>
        <v>6292</v>
      </c>
      <c r="G16" s="39">
        <f t="shared" si="6"/>
        <v>11942</v>
      </c>
      <c r="H16" s="40">
        <f t="shared" si="2"/>
        <v>43.846034455998755</v>
      </c>
      <c r="I16" s="40">
        <f t="shared" si="3"/>
        <v>44.281793229643185</v>
      </c>
      <c r="J16" s="41">
        <f t="shared" si="3"/>
        <v>44.074552500461337</v>
      </c>
    </row>
    <row r="17" spans="1:15" ht="22.5" customHeight="1" thickTop="1" x14ac:dyDescent="0.15">
      <c r="A17" s="42" t="s">
        <v>20</v>
      </c>
      <c r="B17" s="43">
        <v>4510</v>
      </c>
      <c r="C17" s="44">
        <v>4452</v>
      </c>
      <c r="D17" s="45">
        <f t="shared" si="0"/>
        <v>8962</v>
      </c>
      <c r="E17" s="45">
        <v>2225</v>
      </c>
      <c r="F17" s="45">
        <v>2285</v>
      </c>
      <c r="G17" s="44">
        <f t="shared" si="1"/>
        <v>4510</v>
      </c>
      <c r="H17" s="46">
        <f t="shared" si="2"/>
        <v>49.334811529933482</v>
      </c>
      <c r="I17" s="46">
        <f t="shared" si="3"/>
        <v>51.325247079964065</v>
      </c>
      <c r="J17" s="47">
        <f t="shared" si="3"/>
        <v>50.323588484713234</v>
      </c>
    </row>
    <row r="18" spans="1:15" ht="22.5" customHeight="1" thickBot="1" x14ac:dyDescent="0.2">
      <c r="A18" s="31" t="s">
        <v>21</v>
      </c>
      <c r="B18" s="32">
        <v>3149</v>
      </c>
      <c r="C18" s="33">
        <v>3023</v>
      </c>
      <c r="D18" s="34">
        <f t="shared" si="0"/>
        <v>6172</v>
      </c>
      <c r="E18" s="34">
        <v>1663</v>
      </c>
      <c r="F18" s="34">
        <v>1693</v>
      </c>
      <c r="G18" s="33">
        <f t="shared" si="1"/>
        <v>3356</v>
      </c>
      <c r="H18" s="40">
        <f t="shared" si="2"/>
        <v>52.810416005080974</v>
      </c>
      <c r="I18" s="40">
        <f t="shared" si="3"/>
        <v>56.003969566655641</v>
      </c>
      <c r="J18" s="41">
        <f t="shared" si="3"/>
        <v>54.374594944912516</v>
      </c>
    </row>
    <row r="19" spans="1:15" ht="22.5" customHeight="1" thickTop="1" thickBot="1" x14ac:dyDescent="0.2">
      <c r="A19" s="37" t="s">
        <v>22</v>
      </c>
      <c r="B19" s="38">
        <f>SUM(B17:B18)</f>
        <v>7659</v>
      </c>
      <c r="C19" s="39">
        <f>SUM(C17:C18)</f>
        <v>7475</v>
      </c>
      <c r="D19" s="39">
        <f t="shared" ref="D19:F19" si="7">SUM(D17:D18)</f>
        <v>15134</v>
      </c>
      <c r="E19" s="39">
        <f t="shared" si="7"/>
        <v>3888</v>
      </c>
      <c r="F19" s="39">
        <f t="shared" si="7"/>
        <v>3978</v>
      </c>
      <c r="G19" s="39">
        <f>SUM(G17:G18)</f>
        <v>7866</v>
      </c>
      <c r="H19" s="40">
        <f t="shared" si="2"/>
        <v>50.763807285546413</v>
      </c>
      <c r="I19" s="40">
        <f t="shared" si="3"/>
        <v>53.217391304347828</v>
      </c>
      <c r="J19" s="41">
        <f t="shared" si="3"/>
        <v>51.975683890577507</v>
      </c>
    </row>
    <row r="20" spans="1:15" ht="22.5" customHeight="1" thickTop="1" x14ac:dyDescent="0.15">
      <c r="A20" s="42" t="s">
        <v>23</v>
      </c>
      <c r="B20" s="43">
        <v>2737</v>
      </c>
      <c r="C20" s="44">
        <v>2846</v>
      </c>
      <c r="D20" s="45">
        <f t="shared" si="0"/>
        <v>5583</v>
      </c>
      <c r="E20" s="45">
        <v>1637</v>
      </c>
      <c r="F20" s="45">
        <v>1761</v>
      </c>
      <c r="G20" s="44">
        <f t="shared" si="1"/>
        <v>3398</v>
      </c>
      <c r="H20" s="46">
        <f t="shared" si="2"/>
        <v>59.810010960906098</v>
      </c>
      <c r="I20" s="46">
        <f t="shared" si="3"/>
        <v>61.876317638791292</v>
      </c>
      <c r="J20" s="47">
        <f t="shared" si="3"/>
        <v>60.86333512448504</v>
      </c>
    </row>
    <row r="21" spans="1:15" ht="22.5" customHeight="1" thickBot="1" x14ac:dyDescent="0.2">
      <c r="A21" s="31" t="s">
        <v>24</v>
      </c>
      <c r="B21" s="32">
        <v>3115</v>
      </c>
      <c r="C21" s="33">
        <v>3449</v>
      </c>
      <c r="D21" s="34">
        <f t="shared" si="0"/>
        <v>6564</v>
      </c>
      <c r="E21" s="34">
        <v>2020</v>
      </c>
      <c r="F21" s="34">
        <v>2353</v>
      </c>
      <c r="G21" s="33">
        <f t="shared" si="1"/>
        <v>4373</v>
      </c>
      <c r="H21" s="40">
        <f t="shared" si="2"/>
        <v>64.847512038523263</v>
      </c>
      <c r="I21" s="40">
        <f t="shared" si="3"/>
        <v>68.22267323861989</v>
      </c>
      <c r="J21" s="41">
        <f t="shared" si="3"/>
        <v>66.62096282754419</v>
      </c>
    </row>
    <row r="22" spans="1:15" ht="22.5" customHeight="1" thickTop="1" thickBot="1" x14ac:dyDescent="0.2">
      <c r="A22" s="37" t="s">
        <v>25</v>
      </c>
      <c r="B22" s="38">
        <f>SUM(B20:B21)</f>
        <v>5852</v>
      </c>
      <c r="C22" s="39">
        <f>SUM(C20:C21)</f>
        <v>6295</v>
      </c>
      <c r="D22" s="39">
        <f t="shared" ref="D22:G22" si="8">SUM(D20:D21)</f>
        <v>12147</v>
      </c>
      <c r="E22" s="39">
        <f t="shared" si="8"/>
        <v>3657</v>
      </c>
      <c r="F22" s="39">
        <f t="shared" si="8"/>
        <v>4114</v>
      </c>
      <c r="G22" s="39">
        <f t="shared" si="8"/>
        <v>7771</v>
      </c>
      <c r="H22" s="48">
        <f t="shared" si="2"/>
        <v>62.491455912508542</v>
      </c>
      <c r="I22" s="48">
        <f t="shared" si="3"/>
        <v>65.353455123113577</v>
      </c>
      <c r="J22" s="49">
        <f t="shared" si="3"/>
        <v>63.974643945006996</v>
      </c>
    </row>
    <row r="23" spans="1:15" ht="22.5" customHeight="1" thickTop="1" thickBot="1" x14ac:dyDescent="0.2">
      <c r="A23" s="50" t="s">
        <v>26</v>
      </c>
      <c r="B23" s="51">
        <v>6029</v>
      </c>
      <c r="C23" s="52">
        <v>9841</v>
      </c>
      <c r="D23" s="53">
        <f>SUM(B23:C23)</f>
        <v>15870</v>
      </c>
      <c r="E23" s="53">
        <v>4033</v>
      </c>
      <c r="F23" s="53">
        <v>5920</v>
      </c>
      <c r="G23" s="52">
        <f t="shared" si="1"/>
        <v>9953</v>
      </c>
      <c r="H23" s="48">
        <f t="shared" si="2"/>
        <v>66.893348814065348</v>
      </c>
      <c r="I23" s="48">
        <f t="shared" si="3"/>
        <v>60.156488161772181</v>
      </c>
      <c r="J23" s="49">
        <f>+G23/D23*100</f>
        <v>62.715816005040956</v>
      </c>
    </row>
    <row r="24" spans="1:15" ht="22.5" customHeight="1" thickTop="1" thickBot="1" x14ac:dyDescent="0.2">
      <c r="A24" s="54" t="s">
        <v>27</v>
      </c>
      <c r="B24" s="55">
        <f>B10+B13+B16+B19+B22+B23</f>
        <v>51521</v>
      </c>
      <c r="C24" s="56">
        <f>C10+C13+C16+C19+C22+C23</f>
        <v>58653</v>
      </c>
      <c r="D24" s="57">
        <f>D10+D13+D16+D19+D22+D23</f>
        <v>110174</v>
      </c>
      <c r="E24" s="56">
        <f t="shared" ref="E24" si="9">E10+E13+E16+E19+E22+E23</f>
        <v>23181</v>
      </c>
      <c r="F24" s="56">
        <f>F10+F13+F16+F19+F22+F23</f>
        <v>27107</v>
      </c>
      <c r="G24" s="56">
        <f>G10+G13+G16+G19+G22+G23</f>
        <v>50288</v>
      </c>
      <c r="H24" s="58">
        <f>E24/B24*100</f>
        <v>44.993303701403306</v>
      </c>
      <c r="I24" s="58">
        <f>+F24/C24*100</f>
        <v>46.215879835643534</v>
      </c>
      <c r="J24" s="59">
        <f>+G24/D24*100</f>
        <v>45.644162869642564</v>
      </c>
    </row>
    <row r="25" spans="1:15" ht="21" customHeight="1" thickBot="1" x14ac:dyDescent="0.2"/>
    <row r="26" spans="1:15" ht="21" customHeight="1" x14ac:dyDescent="0.15">
      <c r="L26" s="4" t="s">
        <v>2</v>
      </c>
      <c r="M26" s="5" t="s">
        <v>5</v>
      </c>
      <c r="N26" s="6"/>
      <c r="O26" s="9"/>
    </row>
    <row r="27" spans="1:15" ht="21" customHeight="1" thickBot="1" x14ac:dyDescent="0.2">
      <c r="L27" s="10"/>
      <c r="M27" s="60" t="s">
        <v>6</v>
      </c>
      <c r="N27" s="15" t="s">
        <v>7</v>
      </c>
      <c r="O27" s="16" t="s">
        <v>9</v>
      </c>
    </row>
    <row r="28" spans="1:15" ht="21" customHeight="1" x14ac:dyDescent="0.15">
      <c r="L28" s="18" t="s">
        <v>10</v>
      </c>
      <c r="M28" s="61">
        <f t="shared" ref="M28:O30" si="10">H7</f>
        <v>33.243967828418228</v>
      </c>
      <c r="N28" s="62">
        <f t="shared" si="10"/>
        <v>40</v>
      </c>
      <c r="O28" s="63">
        <f t="shared" si="10"/>
        <v>36.440677966101696</v>
      </c>
    </row>
    <row r="29" spans="1:15" ht="21" customHeight="1" x14ac:dyDescent="0.15">
      <c r="L29" s="25" t="s">
        <v>11</v>
      </c>
      <c r="M29" s="64">
        <f t="shared" si="10"/>
        <v>25.453514739229028</v>
      </c>
      <c r="N29" s="65">
        <f t="shared" si="10"/>
        <v>25.663206459054212</v>
      </c>
      <c r="O29" s="66">
        <f t="shared" si="10"/>
        <v>25.557461406518012</v>
      </c>
    </row>
    <row r="30" spans="1:15" ht="21" customHeight="1" x14ac:dyDescent="0.15">
      <c r="L30" s="31" t="s">
        <v>12</v>
      </c>
      <c r="M30" s="64">
        <f t="shared" si="10"/>
        <v>22.804907385133511</v>
      </c>
      <c r="N30" s="65">
        <f t="shared" si="10"/>
        <v>23.546511627906977</v>
      </c>
      <c r="O30" s="66">
        <f t="shared" si="10"/>
        <v>23.189245567273147</v>
      </c>
    </row>
    <row r="31" spans="1:15" ht="21" customHeight="1" x14ac:dyDescent="0.15">
      <c r="L31" s="25" t="s">
        <v>14</v>
      </c>
      <c r="M31" s="64">
        <f t="shared" ref="M31:O32" si="11">H11</f>
        <v>30.643833360777212</v>
      </c>
      <c r="N31" s="65">
        <f t="shared" si="11"/>
        <v>32.344395167456796</v>
      </c>
      <c r="O31" s="66">
        <f t="shared" si="11"/>
        <v>31.525531240088807</v>
      </c>
    </row>
    <row r="32" spans="1:15" ht="21" customHeight="1" x14ac:dyDescent="0.15">
      <c r="L32" s="25" t="s">
        <v>15</v>
      </c>
      <c r="M32" s="64">
        <f t="shared" si="11"/>
        <v>38.213436385255648</v>
      </c>
      <c r="N32" s="65">
        <f t="shared" si="11"/>
        <v>39.416999871017673</v>
      </c>
      <c r="O32" s="66">
        <f t="shared" si="11"/>
        <v>38.85781368690008</v>
      </c>
    </row>
    <row r="33" spans="12:15" ht="21" customHeight="1" x14ac:dyDescent="0.15">
      <c r="L33" s="25" t="s">
        <v>17</v>
      </c>
      <c r="M33" s="64">
        <f t="shared" ref="M33:O34" si="12">H14</f>
        <v>42.381432896064581</v>
      </c>
      <c r="N33" s="65">
        <f t="shared" si="12"/>
        <v>42.842767295597483</v>
      </c>
      <c r="O33" s="66">
        <f t="shared" si="12"/>
        <v>42.627796063679718</v>
      </c>
    </row>
    <row r="34" spans="12:15" ht="21" customHeight="1" x14ac:dyDescent="0.15">
      <c r="L34" s="25" t="s">
        <v>18</v>
      </c>
      <c r="M34" s="64">
        <f t="shared" si="12"/>
        <v>45.553874600773234</v>
      </c>
      <c r="N34" s="65">
        <f t="shared" si="12"/>
        <v>46.109602172871064</v>
      </c>
      <c r="O34" s="66">
        <f t="shared" si="12"/>
        <v>45.838794233289647</v>
      </c>
    </row>
    <row r="35" spans="12:15" ht="21" customHeight="1" x14ac:dyDescent="0.15">
      <c r="L35" s="25" t="s">
        <v>20</v>
      </c>
      <c r="M35" s="64">
        <f t="shared" ref="M35:O36" si="13">H17</f>
        <v>49.334811529933482</v>
      </c>
      <c r="N35" s="65">
        <f t="shared" si="13"/>
        <v>51.325247079964065</v>
      </c>
      <c r="O35" s="66">
        <f t="shared" si="13"/>
        <v>50.323588484713234</v>
      </c>
    </row>
    <row r="36" spans="12:15" ht="21" customHeight="1" x14ac:dyDescent="0.15">
      <c r="L36" s="25" t="s">
        <v>21</v>
      </c>
      <c r="M36" s="64">
        <f t="shared" si="13"/>
        <v>52.810416005080974</v>
      </c>
      <c r="N36" s="65">
        <f t="shared" si="13"/>
        <v>56.003969566655641</v>
      </c>
      <c r="O36" s="66">
        <f t="shared" si="13"/>
        <v>54.374594944912516</v>
      </c>
    </row>
    <row r="37" spans="12:15" ht="21" customHeight="1" x14ac:dyDescent="0.15">
      <c r="L37" s="25" t="s">
        <v>23</v>
      </c>
      <c r="M37" s="64">
        <f t="shared" ref="M37:O38" si="14">H20</f>
        <v>59.810010960906098</v>
      </c>
      <c r="N37" s="65">
        <f t="shared" si="14"/>
        <v>61.876317638791292</v>
      </c>
      <c r="O37" s="66">
        <f t="shared" si="14"/>
        <v>60.86333512448504</v>
      </c>
    </row>
    <row r="38" spans="12:15" ht="21" customHeight="1" thickBot="1" x14ac:dyDescent="0.2">
      <c r="L38" s="31" t="s">
        <v>24</v>
      </c>
      <c r="M38" s="67">
        <f t="shared" si="14"/>
        <v>64.847512038523263</v>
      </c>
      <c r="N38" s="68">
        <f t="shared" si="14"/>
        <v>68.22267323861989</v>
      </c>
      <c r="O38" s="69">
        <f t="shared" si="14"/>
        <v>66.62096282754419</v>
      </c>
    </row>
    <row r="39" spans="12:15" ht="21" customHeight="1" thickTop="1" thickBot="1" x14ac:dyDescent="0.2">
      <c r="L39" s="50" t="s">
        <v>26</v>
      </c>
      <c r="M39" s="70">
        <f t="shared" ref="M39:O40" si="15">H23</f>
        <v>66.893348814065348</v>
      </c>
      <c r="N39" s="71">
        <f t="shared" si="15"/>
        <v>60.156488161772181</v>
      </c>
      <c r="O39" s="72">
        <f t="shared" si="15"/>
        <v>62.715816005040956</v>
      </c>
    </row>
    <row r="40" spans="12:15" ht="21" customHeight="1" thickTop="1" thickBot="1" x14ac:dyDescent="0.2">
      <c r="L40" s="54" t="s">
        <v>9</v>
      </c>
      <c r="M40" s="73">
        <f t="shared" si="15"/>
        <v>44.993303701403306</v>
      </c>
      <c r="N40" s="74">
        <f t="shared" si="15"/>
        <v>46.215879835643534</v>
      </c>
      <c r="O40" s="75">
        <f t="shared" si="15"/>
        <v>45.644162869642564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H27区長</vt:lpstr>
      <vt:lpstr>H27区長!Print_Area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2023-07-13T04:30:48Z</dcterms:created>
  <dcterms:modified xsi:type="dcterms:W3CDTF">2023-07-13T04:31:00Z</dcterms:modified>
</cp:coreProperties>
</file>