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区議\"/>
    </mc:Choice>
  </mc:AlternateContent>
  <bookViews>
    <workbookView xWindow="0" yWindow="0" windowWidth="20490" windowHeight="6405"/>
  </bookViews>
  <sheets>
    <sheet name="H27区議" sheetId="1" r:id="rId1"/>
  </sheets>
  <externalReferences>
    <externalReference r:id="rId2"/>
  </externalReferences>
  <definedNames>
    <definedName name="_xlnm.Print_Area" localSheetId="0">H27区議!$A$1:$J$38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N36" i="1"/>
  <c r="M35" i="1"/>
  <c r="N32" i="1"/>
  <c r="M31" i="1"/>
  <c r="I23" i="1"/>
  <c r="N39" i="1" s="1"/>
  <c r="H23" i="1"/>
  <c r="G23" i="1"/>
  <c r="J23" i="1" s="1"/>
  <c r="O39" i="1" s="1"/>
  <c r="D23" i="1"/>
  <c r="F22" i="1"/>
  <c r="I22" i="1" s="1"/>
  <c r="E22" i="1"/>
  <c r="C22" i="1"/>
  <c r="B22" i="1"/>
  <c r="H22" i="1" s="1"/>
  <c r="I21" i="1"/>
  <c r="N38" i="1" s="1"/>
  <c r="H21" i="1"/>
  <c r="M38" i="1" s="1"/>
  <c r="G21" i="1"/>
  <c r="J21" i="1" s="1"/>
  <c r="O38" i="1" s="1"/>
  <c r="D21" i="1"/>
  <c r="I20" i="1"/>
  <c r="N37" i="1" s="1"/>
  <c r="H20" i="1"/>
  <c r="M37" i="1" s="1"/>
  <c r="G20" i="1"/>
  <c r="G22" i="1" s="1"/>
  <c r="J22" i="1" s="1"/>
  <c r="D20" i="1"/>
  <c r="D22" i="1" s="1"/>
  <c r="F19" i="1"/>
  <c r="E19" i="1"/>
  <c r="H19" i="1" s="1"/>
  <c r="C19" i="1"/>
  <c r="I19" i="1" s="1"/>
  <c r="B19" i="1"/>
  <c r="I18" i="1"/>
  <c r="H18" i="1"/>
  <c r="M36" i="1" s="1"/>
  <c r="G18" i="1"/>
  <c r="D18" i="1"/>
  <c r="J18" i="1" s="1"/>
  <c r="O36" i="1" s="1"/>
  <c r="I17" i="1"/>
  <c r="N35" i="1" s="1"/>
  <c r="H17" i="1"/>
  <c r="G17" i="1"/>
  <c r="J17" i="1" s="1"/>
  <c r="O35" i="1" s="1"/>
  <c r="D17" i="1"/>
  <c r="D19" i="1" s="1"/>
  <c r="F16" i="1"/>
  <c r="I16" i="1" s="1"/>
  <c r="E16" i="1"/>
  <c r="C16" i="1"/>
  <c r="B16" i="1"/>
  <c r="H16" i="1" s="1"/>
  <c r="I15" i="1"/>
  <c r="N34" i="1" s="1"/>
  <c r="H15" i="1"/>
  <c r="M34" i="1" s="1"/>
  <c r="G15" i="1"/>
  <c r="J15" i="1" s="1"/>
  <c r="O34" i="1" s="1"/>
  <c r="D15" i="1"/>
  <c r="I14" i="1"/>
  <c r="N33" i="1" s="1"/>
  <c r="H14" i="1"/>
  <c r="M33" i="1" s="1"/>
  <c r="G14" i="1"/>
  <c r="G16" i="1" s="1"/>
  <c r="J16" i="1" s="1"/>
  <c r="D14" i="1"/>
  <c r="D16" i="1" s="1"/>
  <c r="F13" i="1"/>
  <c r="E13" i="1"/>
  <c r="H13" i="1" s="1"/>
  <c r="C13" i="1"/>
  <c r="I13" i="1" s="1"/>
  <c r="B13" i="1"/>
  <c r="I12" i="1"/>
  <c r="H12" i="1"/>
  <c r="M32" i="1" s="1"/>
  <c r="G12" i="1"/>
  <c r="D12" i="1"/>
  <c r="J12" i="1" s="1"/>
  <c r="O32" i="1" s="1"/>
  <c r="I11" i="1"/>
  <c r="N31" i="1" s="1"/>
  <c r="H11" i="1"/>
  <c r="G11" i="1"/>
  <c r="J11" i="1" s="1"/>
  <c r="O31" i="1" s="1"/>
  <c r="D11" i="1"/>
  <c r="D13" i="1" s="1"/>
  <c r="F10" i="1"/>
  <c r="I10" i="1" s="1"/>
  <c r="E10" i="1"/>
  <c r="E24" i="1" s="1"/>
  <c r="C10" i="1"/>
  <c r="C24" i="1" s="1"/>
  <c r="B10" i="1"/>
  <c r="B24" i="1" s="1"/>
  <c r="I9" i="1"/>
  <c r="N30" i="1" s="1"/>
  <c r="H9" i="1"/>
  <c r="M30" i="1" s="1"/>
  <c r="G9" i="1"/>
  <c r="J9" i="1" s="1"/>
  <c r="O30" i="1" s="1"/>
  <c r="D9" i="1"/>
  <c r="I8" i="1"/>
  <c r="N29" i="1" s="1"/>
  <c r="H8" i="1"/>
  <c r="M29" i="1" s="1"/>
  <c r="G8" i="1"/>
  <c r="D8" i="1"/>
  <c r="D10" i="1" s="1"/>
  <c r="D24" i="1" s="1"/>
  <c r="I7" i="1"/>
  <c r="N28" i="1" s="1"/>
  <c r="H7" i="1"/>
  <c r="M28" i="1" s="1"/>
  <c r="G7" i="1"/>
  <c r="G10" i="1" s="1"/>
  <c r="D7" i="1"/>
  <c r="J10" i="1" l="1"/>
  <c r="H24" i="1"/>
  <c r="M40" i="1" s="1"/>
  <c r="J8" i="1"/>
  <c r="O29" i="1" s="1"/>
  <c r="H10" i="1"/>
  <c r="G13" i="1"/>
  <c r="J13" i="1" s="1"/>
  <c r="J14" i="1"/>
  <c r="O33" i="1" s="1"/>
  <c r="G19" i="1"/>
  <c r="J19" i="1" s="1"/>
  <c r="J20" i="1"/>
  <c r="O37" i="1" s="1"/>
  <c r="F24" i="1"/>
  <c r="I24" i="1" s="1"/>
  <c r="N40" i="1" s="1"/>
  <c r="J7" i="1"/>
  <c r="O28" i="1" s="1"/>
  <c r="G24" i="1" l="1"/>
  <c r="J24" i="1" s="1"/>
  <c r="O40" i="1" s="1"/>
</calcChain>
</file>

<file path=xl/sharedStrings.xml><?xml version="1.0" encoding="utf-8"?>
<sst xmlns="http://schemas.openxmlformats.org/spreadsheetml/2006/main" count="51" uniqueCount="28">
  <si>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</si>
  <si>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平成27年４月26日執行　中央区議会議員選挙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3" eb="15">
      <t>チュウオウ</t>
    </rPh>
    <rPh sb="15" eb="16">
      <t>ク</t>
    </rPh>
    <rPh sb="16" eb="18">
      <t>ギカイ</t>
    </rPh>
    <rPh sb="18" eb="20">
      <t>ギイン</t>
    </rPh>
    <rPh sb="20" eb="22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</si>
  <si>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</si>
  <si>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</si>
  <si>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</si>
  <si>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3">
      <t>トウヒョウリツ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</si>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</sst>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5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7" fontId="3" fillId="0" borderId="24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176" fontId="3" fillId="0" borderId="26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177" fontId="3" fillId="0" borderId="29" xfId="0" applyNumberFormat="1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6" fontId="3" fillId="0" borderId="31" xfId="0" applyNumberFormat="1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vertical="center"/>
    </xf>
    <xf numFmtId="176" fontId="3" fillId="0" borderId="33" xfId="0" applyNumberFormat="1" applyFont="1" applyFill="1" applyBorder="1" applyAlignment="1">
      <alignment vertical="center"/>
    </xf>
    <xf numFmtId="177" fontId="3" fillId="0" borderId="34" xfId="0" applyNumberFormat="1" applyFont="1" applyFill="1" applyBorder="1" applyAlignment="1">
      <alignment vertical="center"/>
    </xf>
    <xf numFmtId="177" fontId="3" fillId="0" borderId="35" xfId="0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vertical="center"/>
    </xf>
    <xf numFmtId="177" fontId="3" fillId="0" borderId="36" xfId="0" applyNumberFormat="1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176" fontId="3" fillId="0" borderId="38" xfId="0" applyNumberFormat="1" applyFont="1" applyFill="1" applyBorder="1" applyAlignment="1">
      <alignment vertical="center"/>
    </xf>
    <xf numFmtId="176" fontId="3" fillId="0" borderId="39" xfId="0" applyNumberFormat="1" applyFont="1" applyFill="1" applyBorder="1" applyAlignment="1">
      <alignment vertical="center"/>
    </xf>
    <xf numFmtId="176" fontId="3" fillId="0" borderId="40" xfId="0" applyNumberFormat="1" applyFont="1" applyFill="1" applyBorder="1" applyAlignment="1">
      <alignment vertical="center"/>
    </xf>
    <xf numFmtId="0" fontId="3" fillId="0" borderId="41" xfId="0" applyFont="1" applyBorder="1" applyAlignment="1">
      <alignment horizontal="distributed" vertical="center" justifyLastLine="1"/>
    </xf>
    <xf numFmtId="176" fontId="3" fillId="0" borderId="41" xfId="0" applyNumberFormat="1" applyFont="1" applyFill="1" applyBorder="1" applyAlignment="1">
      <alignment vertical="center"/>
    </xf>
    <xf numFmtId="176" fontId="3" fillId="0" borderId="42" xfId="0" applyNumberFormat="1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vertical="center"/>
    </xf>
    <xf numFmtId="177" fontId="3" fillId="0" borderId="42" xfId="0" applyNumberFormat="1" applyFont="1" applyFill="1" applyBorder="1" applyAlignment="1">
      <alignment vertical="center"/>
    </xf>
    <xf numFmtId="177" fontId="3" fillId="0" borderId="43" xfId="0" applyNumberFormat="1" applyFont="1" applyFill="1" applyBorder="1" applyAlignment="1">
      <alignment vertical="center"/>
    </xf>
    <xf numFmtId="0" fontId="3" fillId="0" borderId="44" xfId="0" applyFont="1" applyBorder="1" applyAlignment="1">
      <alignment horizontal="distributed" vertical="center" justifyLastLine="1"/>
    </xf>
    <xf numFmtId="178" fontId="3" fillId="0" borderId="2" xfId="0" applyNumberFormat="1" applyFont="1" applyBorder="1" applyAlignment="1">
      <alignment vertical="center"/>
    </xf>
    <xf numFmtId="178" fontId="3" fillId="0" borderId="3" xfId="0" applyNumberFormat="1" applyFont="1" applyBorder="1" applyAlignment="1">
      <alignment vertical="center"/>
    </xf>
    <xf numFmtId="178" fontId="3" fillId="0" borderId="6" xfId="0" applyNumberFormat="1" applyFont="1" applyBorder="1" applyAlignment="1">
      <alignment vertical="center"/>
    </xf>
    <xf numFmtId="178" fontId="3" fillId="0" borderId="19" xfId="0" applyNumberFormat="1" applyFont="1" applyBorder="1" applyAlignment="1">
      <alignment vertical="center"/>
    </xf>
    <xf numFmtId="178" fontId="3" fillId="0" borderId="20" xfId="0" applyNumberFormat="1" applyFont="1" applyBorder="1" applyAlignment="1">
      <alignment vertical="center"/>
    </xf>
    <xf numFmtId="178" fontId="3" fillId="0" borderId="22" xfId="0" applyNumberFormat="1" applyFont="1" applyBorder="1" applyAlignment="1">
      <alignment vertical="center"/>
    </xf>
    <xf numFmtId="178" fontId="3" fillId="0" borderId="45" xfId="0" applyNumberFormat="1" applyFont="1" applyBorder="1" applyAlignment="1">
      <alignment vertical="center"/>
    </xf>
    <xf numFmtId="178" fontId="3" fillId="0" borderId="24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178" fontId="3" fillId="0" borderId="48" xfId="0" applyNumberFormat="1" applyFont="1" applyBorder="1" applyAlignment="1">
      <alignment vertical="center"/>
    </xf>
    <xf numFmtId="178" fontId="3" fillId="0" borderId="49" xfId="0" applyNumberFormat="1" applyFont="1" applyBorder="1" applyAlignment="1">
      <alignment vertical="center"/>
    </xf>
    <xf numFmtId="178" fontId="3" fillId="0" borderId="50" xfId="0" applyNumberFormat="1" applyFont="1" applyBorder="1" applyAlignment="1">
      <alignment vertical="center"/>
    </xf>
    <xf numFmtId="178" fontId="3" fillId="0" borderId="4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636896046852125E-2"/>
          <c:y val="0.24324356424668001"/>
          <c:w val="0.93850658857979508"/>
          <c:h val="0.664865742274258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H27区議!$M$26:$M$27</c:f>
              <c:strCache>
                <c:ptCount val="2"/>
                <c:pt idx="0">
                  <c:v>投票率(％)</c:v>
                </c:pt>
                <c:pt idx="1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H27区議!$L$28:$L$40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H27区議!$M$28:$M$40</c:f>
              <c:numCache>
                <c:formatCode>#,##0.00_ </c:formatCode>
                <c:ptCount val="13"/>
                <c:pt idx="0">
                  <c:v>33.243967828418228</c:v>
                </c:pt>
                <c:pt idx="1">
                  <c:v>25.453514739229028</c:v>
                </c:pt>
                <c:pt idx="2">
                  <c:v>22.780851575655518</c:v>
                </c:pt>
                <c:pt idx="3">
                  <c:v>30.643833360777212</c:v>
                </c:pt>
                <c:pt idx="4">
                  <c:v>38.213436385255648</c:v>
                </c:pt>
                <c:pt idx="5">
                  <c:v>42.381432896064581</c:v>
                </c:pt>
                <c:pt idx="6">
                  <c:v>45.553874600773234</c:v>
                </c:pt>
                <c:pt idx="7">
                  <c:v>49.334811529933482</c:v>
                </c:pt>
                <c:pt idx="8">
                  <c:v>52.810416005080974</c:v>
                </c:pt>
                <c:pt idx="9">
                  <c:v>59.846547314578004</c:v>
                </c:pt>
                <c:pt idx="10">
                  <c:v>64.911717495987148</c:v>
                </c:pt>
                <c:pt idx="11">
                  <c:v>66.893348814065348</c:v>
                </c:pt>
                <c:pt idx="12">
                  <c:v>44.997185613633278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2-4420-B1AC-7C0C82D512A1}"/>
            </c:ext>
          </c:extLst>
        </c:ser>
        <c:ser>
          <c:idx val="1"/>
          <c:order val="1"/>
          <c:tx>
            <c:strRef>
              <c:f>H27区議!$N$26:$N$27</c:f>
              <c:strCache>
                <c:ptCount val="2"/>
                <c:pt idx="0">
                  <c:v>投票率(％)</c:v>
                </c:pt>
                <c:pt idx="1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H27区議!$L$28:$L$40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H27区議!$N$28:$N$40</c:f>
              <c:numCache>
                <c:formatCode>#,##0.00_ </c:formatCode>
                <c:ptCount val="13"/>
                <c:pt idx="0">
                  <c:v>40</c:v>
                </c:pt>
                <c:pt idx="1">
                  <c:v>25.663206459054212</c:v>
                </c:pt>
                <c:pt idx="2">
                  <c:v>23.546511627906977</c:v>
                </c:pt>
                <c:pt idx="3">
                  <c:v>32.344395167456796</c:v>
                </c:pt>
                <c:pt idx="4">
                  <c:v>39.416999871017673</c:v>
                </c:pt>
                <c:pt idx="5">
                  <c:v>42.842767295597483</c:v>
                </c:pt>
                <c:pt idx="6">
                  <c:v>46.109602172871064</c:v>
                </c:pt>
                <c:pt idx="7">
                  <c:v>51.325247079964065</c:v>
                </c:pt>
                <c:pt idx="8">
                  <c:v>56.003969566655641</c:v>
                </c:pt>
                <c:pt idx="9">
                  <c:v>61.876317638791292</c:v>
                </c:pt>
                <c:pt idx="10">
                  <c:v>68.22267323861989</c:v>
                </c:pt>
                <c:pt idx="11">
                  <c:v>60.136165023879684</c:v>
                </c:pt>
                <c:pt idx="12">
                  <c:v>46.212469950386172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2-4420-B1AC-7C0C82D512A1}"/>
            </c:ext>
          </c:extLst>
        </c:ser>
        <c:ser>
          <c:idx val="2"/>
          <c:order val="2"/>
          <c:tx>
            <c:strRef>
              <c:f>H27区議!$O$26:$O$27</c:f>
              <c:strCache>
                <c:ptCount val="2"/>
                <c:pt idx="0">
                  <c:v>投票率(％)</c:v>
                </c:pt>
                <c:pt idx="1">
                  <c:v>平均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H27区議!$L$28:$L$40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H27区議!$O$28:$O$40</c:f>
              <c:numCache>
                <c:formatCode>#,##0.00_ </c:formatCode>
                <c:ptCount val="13"/>
                <c:pt idx="0">
                  <c:v>36.440677966101696</c:v>
                </c:pt>
                <c:pt idx="1">
                  <c:v>25.557461406518012</c:v>
                </c:pt>
                <c:pt idx="2">
                  <c:v>23.177656738903696</c:v>
                </c:pt>
                <c:pt idx="3">
                  <c:v>31.525531240088807</c:v>
                </c:pt>
                <c:pt idx="4">
                  <c:v>38.85781368690008</c:v>
                </c:pt>
                <c:pt idx="5">
                  <c:v>42.627796063679718</c:v>
                </c:pt>
                <c:pt idx="6">
                  <c:v>45.838794233289647</c:v>
                </c:pt>
                <c:pt idx="7">
                  <c:v>50.323588484713234</c:v>
                </c:pt>
                <c:pt idx="8">
                  <c:v>54.374594944912516</c:v>
                </c:pt>
                <c:pt idx="9">
                  <c:v>60.88124664159055</c:v>
                </c:pt>
                <c:pt idx="10">
                  <c:v>66.65143205362584</c:v>
                </c:pt>
                <c:pt idx="11">
                  <c:v>62.703213610586005</c:v>
                </c:pt>
                <c:pt idx="12">
                  <c:v>45.644162869642564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2-4420-B1AC-7C0C82D5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0995672"/>
        <c:axId val="1"/>
        <c:axId val="0"/>
      </c:bar3DChart>
      <c:catAx>
        <c:axId val="540995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40995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380673499267941"/>
          <c:y val="1.891891891891892E-2"/>
          <c:w val="0.18887262079062961"/>
          <c:h val="0.189189472937504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57150</xdr:rowOff>
    </xdr:from>
    <xdr:to>
      <xdr:col>9</xdr:col>
      <xdr:colOff>542925</xdr:colOff>
      <xdr:row>37</xdr:row>
      <xdr:rowOff>114300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0013;&#22830;&#21306;&#35696;&#20250;&#35696;&#21729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５区議"/>
      <sheetName val="平成31区議"/>
      <sheetName val="H27区議"/>
      <sheetName val="H23区議"/>
    </sheetNames>
    <sheetDataSet>
      <sheetData sheetId="0"/>
      <sheetData sheetId="1"/>
      <sheetData sheetId="2">
        <row r="26">
          <cell r="M26" t="str">
            <v>投票率(％)</v>
          </cell>
        </row>
        <row r="27">
          <cell r="M27" t="str">
            <v>男</v>
          </cell>
          <cell r="N27" t="str">
            <v>女</v>
          </cell>
          <cell r="O27" t="str">
            <v>平均</v>
          </cell>
        </row>
        <row r="28">
          <cell r="L28" t="str">
            <v>20歳</v>
          </cell>
          <cell r="M28">
            <v>33.243967828418228</v>
          </cell>
          <cell r="N28">
            <v>40</v>
          </cell>
          <cell r="O28">
            <v>36.440677966101696</v>
          </cell>
        </row>
        <row r="29">
          <cell r="L29" t="str">
            <v>21 ～ 24</v>
          </cell>
          <cell r="M29">
            <v>25.453514739229028</v>
          </cell>
          <cell r="N29">
            <v>25.663206459054212</v>
          </cell>
          <cell r="O29">
            <v>25.557461406518012</v>
          </cell>
        </row>
        <row r="30">
          <cell r="L30" t="str">
            <v>25 ～ 29</v>
          </cell>
          <cell r="M30">
            <v>22.780851575655518</v>
          </cell>
          <cell r="N30">
            <v>23.546511627906977</v>
          </cell>
          <cell r="O30">
            <v>23.177656738903696</v>
          </cell>
        </row>
        <row r="31">
          <cell r="L31" t="str">
            <v>30 ～ 34</v>
          </cell>
          <cell r="M31">
            <v>30.643833360777212</v>
          </cell>
          <cell r="N31">
            <v>32.344395167456796</v>
          </cell>
          <cell r="O31">
            <v>31.525531240088807</v>
          </cell>
        </row>
        <row r="32">
          <cell r="L32" t="str">
            <v>35 ～ 39</v>
          </cell>
          <cell r="M32">
            <v>38.213436385255648</v>
          </cell>
          <cell r="N32">
            <v>39.416999871017673</v>
          </cell>
          <cell r="O32">
            <v>38.85781368690008</v>
          </cell>
        </row>
        <row r="33">
          <cell r="L33" t="str">
            <v>40 ～ 44</v>
          </cell>
          <cell r="M33">
            <v>42.381432896064581</v>
          </cell>
          <cell r="N33">
            <v>42.842767295597483</v>
          </cell>
          <cell r="O33">
            <v>42.627796063679718</v>
          </cell>
        </row>
        <row r="34">
          <cell r="L34" t="str">
            <v>45 ～ 49</v>
          </cell>
          <cell r="M34">
            <v>45.553874600773234</v>
          </cell>
          <cell r="N34">
            <v>46.109602172871064</v>
          </cell>
          <cell r="O34">
            <v>45.838794233289647</v>
          </cell>
        </row>
        <row r="35">
          <cell r="L35" t="str">
            <v>50 ～ 54</v>
          </cell>
          <cell r="M35">
            <v>49.334811529933482</v>
          </cell>
          <cell r="N35">
            <v>51.325247079964065</v>
          </cell>
          <cell r="O35">
            <v>50.323588484713234</v>
          </cell>
        </row>
        <row r="36">
          <cell r="L36" t="str">
            <v>55 ～ 59</v>
          </cell>
          <cell r="M36">
            <v>52.810416005080974</v>
          </cell>
          <cell r="N36">
            <v>56.003969566655641</v>
          </cell>
          <cell r="O36">
            <v>54.374594944912516</v>
          </cell>
        </row>
        <row r="37">
          <cell r="L37" t="str">
            <v>60 ～ 64</v>
          </cell>
          <cell r="M37">
            <v>59.846547314578004</v>
          </cell>
          <cell r="N37">
            <v>61.876317638791292</v>
          </cell>
          <cell r="O37">
            <v>60.88124664159055</v>
          </cell>
        </row>
        <row r="38">
          <cell r="L38" t="str">
            <v>65 ～ 69</v>
          </cell>
          <cell r="M38">
            <v>64.911717495987148</v>
          </cell>
          <cell r="N38">
            <v>68.22267323861989</v>
          </cell>
          <cell r="O38">
            <v>66.65143205362584</v>
          </cell>
        </row>
        <row r="39">
          <cell r="L39" t="str">
            <v>70歳以上</v>
          </cell>
          <cell r="M39">
            <v>66.893348814065348</v>
          </cell>
          <cell r="N39">
            <v>60.136165023879684</v>
          </cell>
          <cell r="O39">
            <v>62.703213610586005</v>
          </cell>
        </row>
        <row r="40">
          <cell r="L40" t="str">
            <v>平均</v>
          </cell>
          <cell r="M40">
            <v>44.997185613633278</v>
          </cell>
          <cell r="N40">
            <v>46.212469950386172</v>
          </cell>
          <cell r="O40">
            <v>45.644162869642564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sqref="A1:XFD3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256" width="9" style="2"/>
    <col min="257" max="257" width="12.5" style="2" customWidth="1"/>
    <col min="258" max="266" width="8.25" style="2" customWidth="1"/>
    <col min="267" max="512" width="9" style="2"/>
    <col min="513" max="513" width="12.5" style="2" customWidth="1"/>
    <col min="514" max="522" width="8.25" style="2" customWidth="1"/>
    <col min="523" max="768" width="9" style="2"/>
    <col min="769" max="769" width="12.5" style="2" customWidth="1"/>
    <col min="770" max="778" width="8.25" style="2" customWidth="1"/>
    <col min="779" max="1024" width="9" style="2"/>
    <col min="1025" max="1025" width="12.5" style="2" customWidth="1"/>
    <col min="1026" max="1034" width="8.25" style="2" customWidth="1"/>
    <col min="1035" max="1280" width="9" style="2"/>
    <col min="1281" max="1281" width="12.5" style="2" customWidth="1"/>
    <col min="1282" max="1290" width="8.25" style="2" customWidth="1"/>
    <col min="1291" max="1536" width="9" style="2"/>
    <col min="1537" max="1537" width="12.5" style="2" customWidth="1"/>
    <col min="1538" max="1546" width="8.25" style="2" customWidth="1"/>
    <col min="1547" max="1792" width="9" style="2"/>
    <col min="1793" max="1793" width="12.5" style="2" customWidth="1"/>
    <col min="1794" max="1802" width="8.25" style="2" customWidth="1"/>
    <col min="1803" max="2048" width="9" style="2"/>
    <col min="2049" max="2049" width="12.5" style="2" customWidth="1"/>
    <col min="2050" max="2058" width="8.25" style="2" customWidth="1"/>
    <col min="2059" max="2304" width="9" style="2"/>
    <col min="2305" max="2305" width="12.5" style="2" customWidth="1"/>
    <col min="2306" max="2314" width="8.25" style="2" customWidth="1"/>
    <col min="2315" max="2560" width="9" style="2"/>
    <col min="2561" max="2561" width="12.5" style="2" customWidth="1"/>
    <col min="2562" max="2570" width="8.25" style="2" customWidth="1"/>
    <col min="2571" max="2816" width="9" style="2"/>
    <col min="2817" max="2817" width="12.5" style="2" customWidth="1"/>
    <col min="2818" max="2826" width="8.25" style="2" customWidth="1"/>
    <col min="2827" max="3072" width="9" style="2"/>
    <col min="3073" max="3073" width="12.5" style="2" customWidth="1"/>
    <col min="3074" max="3082" width="8.25" style="2" customWidth="1"/>
    <col min="3083" max="3328" width="9" style="2"/>
    <col min="3329" max="3329" width="12.5" style="2" customWidth="1"/>
    <col min="3330" max="3338" width="8.25" style="2" customWidth="1"/>
    <col min="3339" max="3584" width="9" style="2"/>
    <col min="3585" max="3585" width="12.5" style="2" customWidth="1"/>
    <col min="3586" max="3594" width="8.25" style="2" customWidth="1"/>
    <col min="3595" max="3840" width="9" style="2"/>
    <col min="3841" max="3841" width="12.5" style="2" customWidth="1"/>
    <col min="3842" max="3850" width="8.25" style="2" customWidth="1"/>
    <col min="3851" max="4096" width="9" style="2"/>
    <col min="4097" max="4097" width="12.5" style="2" customWidth="1"/>
    <col min="4098" max="4106" width="8.25" style="2" customWidth="1"/>
    <col min="4107" max="4352" width="9" style="2"/>
    <col min="4353" max="4353" width="12.5" style="2" customWidth="1"/>
    <col min="4354" max="4362" width="8.25" style="2" customWidth="1"/>
    <col min="4363" max="4608" width="9" style="2"/>
    <col min="4609" max="4609" width="12.5" style="2" customWidth="1"/>
    <col min="4610" max="4618" width="8.25" style="2" customWidth="1"/>
    <col min="4619" max="4864" width="9" style="2"/>
    <col min="4865" max="4865" width="12.5" style="2" customWidth="1"/>
    <col min="4866" max="4874" width="8.25" style="2" customWidth="1"/>
    <col min="4875" max="5120" width="9" style="2"/>
    <col min="5121" max="5121" width="12.5" style="2" customWidth="1"/>
    <col min="5122" max="5130" width="8.25" style="2" customWidth="1"/>
    <col min="5131" max="5376" width="9" style="2"/>
    <col min="5377" max="5377" width="12.5" style="2" customWidth="1"/>
    <col min="5378" max="5386" width="8.25" style="2" customWidth="1"/>
    <col min="5387" max="5632" width="9" style="2"/>
    <col min="5633" max="5633" width="12.5" style="2" customWidth="1"/>
    <col min="5634" max="5642" width="8.25" style="2" customWidth="1"/>
    <col min="5643" max="5888" width="9" style="2"/>
    <col min="5889" max="5889" width="12.5" style="2" customWidth="1"/>
    <col min="5890" max="5898" width="8.25" style="2" customWidth="1"/>
    <col min="5899" max="6144" width="9" style="2"/>
    <col min="6145" max="6145" width="12.5" style="2" customWidth="1"/>
    <col min="6146" max="6154" width="8.25" style="2" customWidth="1"/>
    <col min="6155" max="6400" width="9" style="2"/>
    <col min="6401" max="6401" width="12.5" style="2" customWidth="1"/>
    <col min="6402" max="6410" width="8.25" style="2" customWidth="1"/>
    <col min="6411" max="6656" width="9" style="2"/>
    <col min="6657" max="6657" width="12.5" style="2" customWidth="1"/>
    <col min="6658" max="6666" width="8.25" style="2" customWidth="1"/>
    <col min="6667" max="6912" width="9" style="2"/>
    <col min="6913" max="6913" width="12.5" style="2" customWidth="1"/>
    <col min="6914" max="6922" width="8.25" style="2" customWidth="1"/>
    <col min="6923" max="7168" width="9" style="2"/>
    <col min="7169" max="7169" width="12.5" style="2" customWidth="1"/>
    <col min="7170" max="7178" width="8.25" style="2" customWidth="1"/>
    <col min="7179" max="7424" width="9" style="2"/>
    <col min="7425" max="7425" width="12.5" style="2" customWidth="1"/>
    <col min="7426" max="7434" width="8.25" style="2" customWidth="1"/>
    <col min="7435" max="7680" width="9" style="2"/>
    <col min="7681" max="7681" width="12.5" style="2" customWidth="1"/>
    <col min="7682" max="7690" width="8.25" style="2" customWidth="1"/>
    <col min="7691" max="7936" width="9" style="2"/>
    <col min="7937" max="7937" width="12.5" style="2" customWidth="1"/>
    <col min="7938" max="7946" width="8.25" style="2" customWidth="1"/>
    <col min="7947" max="8192" width="9" style="2"/>
    <col min="8193" max="8193" width="12.5" style="2" customWidth="1"/>
    <col min="8194" max="8202" width="8.25" style="2" customWidth="1"/>
    <col min="8203" max="8448" width="9" style="2"/>
    <col min="8449" max="8449" width="12.5" style="2" customWidth="1"/>
    <col min="8450" max="8458" width="8.25" style="2" customWidth="1"/>
    <col min="8459" max="8704" width="9" style="2"/>
    <col min="8705" max="8705" width="12.5" style="2" customWidth="1"/>
    <col min="8706" max="8714" width="8.25" style="2" customWidth="1"/>
    <col min="8715" max="8960" width="9" style="2"/>
    <col min="8961" max="8961" width="12.5" style="2" customWidth="1"/>
    <col min="8962" max="8970" width="8.25" style="2" customWidth="1"/>
    <col min="8971" max="9216" width="9" style="2"/>
    <col min="9217" max="9217" width="12.5" style="2" customWidth="1"/>
    <col min="9218" max="9226" width="8.25" style="2" customWidth="1"/>
    <col min="9227" max="9472" width="9" style="2"/>
    <col min="9473" max="9473" width="12.5" style="2" customWidth="1"/>
    <col min="9474" max="9482" width="8.25" style="2" customWidth="1"/>
    <col min="9483" max="9728" width="9" style="2"/>
    <col min="9729" max="9729" width="12.5" style="2" customWidth="1"/>
    <col min="9730" max="9738" width="8.25" style="2" customWidth="1"/>
    <col min="9739" max="9984" width="9" style="2"/>
    <col min="9985" max="9985" width="12.5" style="2" customWidth="1"/>
    <col min="9986" max="9994" width="8.25" style="2" customWidth="1"/>
    <col min="9995" max="10240" width="9" style="2"/>
    <col min="10241" max="10241" width="12.5" style="2" customWidth="1"/>
    <col min="10242" max="10250" width="8.25" style="2" customWidth="1"/>
    <col min="10251" max="10496" width="9" style="2"/>
    <col min="10497" max="10497" width="12.5" style="2" customWidth="1"/>
    <col min="10498" max="10506" width="8.25" style="2" customWidth="1"/>
    <col min="10507" max="10752" width="9" style="2"/>
    <col min="10753" max="10753" width="12.5" style="2" customWidth="1"/>
    <col min="10754" max="10762" width="8.25" style="2" customWidth="1"/>
    <col min="10763" max="11008" width="9" style="2"/>
    <col min="11009" max="11009" width="12.5" style="2" customWidth="1"/>
    <col min="11010" max="11018" width="8.25" style="2" customWidth="1"/>
    <col min="11019" max="11264" width="9" style="2"/>
    <col min="11265" max="11265" width="12.5" style="2" customWidth="1"/>
    <col min="11266" max="11274" width="8.25" style="2" customWidth="1"/>
    <col min="11275" max="11520" width="9" style="2"/>
    <col min="11521" max="11521" width="12.5" style="2" customWidth="1"/>
    <col min="11522" max="11530" width="8.25" style="2" customWidth="1"/>
    <col min="11531" max="11776" width="9" style="2"/>
    <col min="11777" max="11777" width="12.5" style="2" customWidth="1"/>
    <col min="11778" max="11786" width="8.25" style="2" customWidth="1"/>
    <col min="11787" max="12032" width="9" style="2"/>
    <col min="12033" max="12033" width="12.5" style="2" customWidth="1"/>
    <col min="12034" max="12042" width="8.25" style="2" customWidth="1"/>
    <col min="12043" max="12288" width="9" style="2"/>
    <col min="12289" max="12289" width="12.5" style="2" customWidth="1"/>
    <col min="12290" max="12298" width="8.25" style="2" customWidth="1"/>
    <col min="12299" max="12544" width="9" style="2"/>
    <col min="12545" max="12545" width="12.5" style="2" customWidth="1"/>
    <col min="12546" max="12554" width="8.25" style="2" customWidth="1"/>
    <col min="12555" max="12800" width="9" style="2"/>
    <col min="12801" max="12801" width="12.5" style="2" customWidth="1"/>
    <col min="12802" max="12810" width="8.25" style="2" customWidth="1"/>
    <col min="12811" max="13056" width="9" style="2"/>
    <col min="13057" max="13057" width="12.5" style="2" customWidth="1"/>
    <col min="13058" max="13066" width="8.25" style="2" customWidth="1"/>
    <col min="13067" max="13312" width="9" style="2"/>
    <col min="13313" max="13313" width="12.5" style="2" customWidth="1"/>
    <col min="13314" max="13322" width="8.25" style="2" customWidth="1"/>
    <col min="13323" max="13568" width="9" style="2"/>
    <col min="13569" max="13569" width="12.5" style="2" customWidth="1"/>
    <col min="13570" max="13578" width="8.25" style="2" customWidth="1"/>
    <col min="13579" max="13824" width="9" style="2"/>
    <col min="13825" max="13825" width="12.5" style="2" customWidth="1"/>
    <col min="13826" max="13834" width="8.25" style="2" customWidth="1"/>
    <col min="13835" max="14080" width="9" style="2"/>
    <col min="14081" max="14081" width="12.5" style="2" customWidth="1"/>
    <col min="14082" max="14090" width="8.25" style="2" customWidth="1"/>
    <col min="14091" max="14336" width="9" style="2"/>
    <col min="14337" max="14337" width="12.5" style="2" customWidth="1"/>
    <col min="14338" max="14346" width="8.25" style="2" customWidth="1"/>
    <col min="14347" max="14592" width="9" style="2"/>
    <col min="14593" max="14593" width="12.5" style="2" customWidth="1"/>
    <col min="14594" max="14602" width="8.25" style="2" customWidth="1"/>
    <col min="14603" max="14848" width="9" style="2"/>
    <col min="14849" max="14849" width="12.5" style="2" customWidth="1"/>
    <col min="14850" max="14858" width="8.25" style="2" customWidth="1"/>
    <col min="14859" max="15104" width="9" style="2"/>
    <col min="15105" max="15105" width="12.5" style="2" customWidth="1"/>
    <col min="15106" max="15114" width="8.25" style="2" customWidth="1"/>
    <col min="15115" max="15360" width="9" style="2"/>
    <col min="15361" max="15361" width="12.5" style="2" customWidth="1"/>
    <col min="15362" max="15370" width="8.25" style="2" customWidth="1"/>
    <col min="15371" max="15616" width="9" style="2"/>
    <col min="15617" max="15617" width="12.5" style="2" customWidth="1"/>
    <col min="15618" max="15626" width="8.25" style="2" customWidth="1"/>
    <col min="15627" max="15872" width="9" style="2"/>
    <col min="15873" max="15873" width="12.5" style="2" customWidth="1"/>
    <col min="15874" max="15882" width="8.25" style="2" customWidth="1"/>
    <col min="15883" max="16128" width="9" style="2"/>
    <col min="16129" max="16129" width="12.5" style="2" customWidth="1"/>
    <col min="16130" max="16138" width="8.25" style="2" customWidth="1"/>
    <col min="16139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7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5" t="s">
        <v>7</v>
      </c>
      <c r="J6" s="16" t="s">
        <v>9</v>
      </c>
    </row>
    <row r="7" spans="1:10" ht="22.5" customHeight="1" x14ac:dyDescent="0.15">
      <c r="A7" s="18" t="s">
        <v>10</v>
      </c>
      <c r="B7" s="19">
        <v>373</v>
      </c>
      <c r="C7" s="20">
        <v>335</v>
      </c>
      <c r="D7" s="21">
        <f>SUM(B7:C7)</f>
        <v>708</v>
      </c>
      <c r="E7" s="21">
        <v>124</v>
      </c>
      <c r="F7" s="21">
        <v>134</v>
      </c>
      <c r="G7" s="20">
        <f t="shared" ref="G7:G23" si="0">SUM(E7:F7)</f>
        <v>258</v>
      </c>
      <c r="H7" s="22">
        <f>E7/B7*100</f>
        <v>33.243967828418228</v>
      </c>
      <c r="I7" s="23">
        <f>+F7/C7*100</f>
        <v>40</v>
      </c>
      <c r="J7" s="24">
        <f>+G7/D7*100</f>
        <v>36.440677966101696</v>
      </c>
    </row>
    <row r="8" spans="1:10" ht="22.5" customHeight="1" x14ac:dyDescent="0.15">
      <c r="A8" s="25" t="s">
        <v>11</v>
      </c>
      <c r="B8" s="26">
        <v>1764</v>
      </c>
      <c r="C8" s="27">
        <v>1734</v>
      </c>
      <c r="D8" s="28">
        <f t="shared" ref="D8:D23" si="1">SUM(B8:C8)</f>
        <v>3498</v>
      </c>
      <c r="E8" s="28">
        <v>449</v>
      </c>
      <c r="F8" s="28">
        <v>445</v>
      </c>
      <c r="G8" s="27">
        <f t="shared" si="0"/>
        <v>894</v>
      </c>
      <c r="H8" s="29">
        <f t="shared" ref="H8:H23" si="2">E8/B8*100</f>
        <v>25.453514739229028</v>
      </c>
      <c r="I8" s="29">
        <f t="shared" ref="I8:J24" si="3">+F8/C8*100</f>
        <v>25.663206459054212</v>
      </c>
      <c r="J8" s="30">
        <f t="shared" si="3"/>
        <v>25.557461406518012</v>
      </c>
    </row>
    <row r="9" spans="1:10" ht="22.5" customHeight="1" thickBot="1" x14ac:dyDescent="0.2">
      <c r="A9" s="31" t="s">
        <v>12</v>
      </c>
      <c r="B9" s="32">
        <v>4157</v>
      </c>
      <c r="C9" s="33">
        <v>4472</v>
      </c>
      <c r="D9" s="34">
        <f>SUM(B9:C9)</f>
        <v>8629</v>
      </c>
      <c r="E9" s="34">
        <v>947</v>
      </c>
      <c r="F9" s="34">
        <v>1053</v>
      </c>
      <c r="G9" s="33">
        <f t="shared" si="0"/>
        <v>2000</v>
      </c>
      <c r="H9" s="35">
        <f t="shared" si="2"/>
        <v>22.780851575655518</v>
      </c>
      <c r="I9" s="35">
        <f t="shared" si="3"/>
        <v>23.546511627906977</v>
      </c>
      <c r="J9" s="36">
        <f t="shared" si="3"/>
        <v>23.177656738903696</v>
      </c>
    </row>
    <row r="10" spans="1:10" ht="22.5" customHeight="1" thickTop="1" thickBot="1" x14ac:dyDescent="0.2">
      <c r="A10" s="37" t="s">
        <v>13</v>
      </c>
      <c r="B10" s="38">
        <f t="shared" ref="B10:G10" si="4">SUM(B7:B9)</f>
        <v>6294</v>
      </c>
      <c r="C10" s="39">
        <f t="shared" si="4"/>
        <v>6541</v>
      </c>
      <c r="D10" s="39">
        <f t="shared" si="4"/>
        <v>12835</v>
      </c>
      <c r="E10" s="39">
        <f t="shared" si="4"/>
        <v>1520</v>
      </c>
      <c r="F10" s="39">
        <f t="shared" si="4"/>
        <v>1632</v>
      </c>
      <c r="G10" s="39">
        <f t="shared" si="4"/>
        <v>3152</v>
      </c>
      <c r="H10" s="40">
        <f t="shared" si="2"/>
        <v>24.149984111852557</v>
      </c>
      <c r="I10" s="40">
        <f t="shared" si="3"/>
        <v>24.95031340773582</v>
      </c>
      <c r="J10" s="41">
        <f t="shared" si="3"/>
        <v>24.557849629918195</v>
      </c>
    </row>
    <row r="11" spans="1:10" ht="22.5" customHeight="1" thickTop="1" x14ac:dyDescent="0.15">
      <c r="A11" s="42" t="s">
        <v>14</v>
      </c>
      <c r="B11" s="43">
        <v>6073</v>
      </c>
      <c r="C11" s="44">
        <v>6539</v>
      </c>
      <c r="D11" s="45">
        <f t="shared" si="1"/>
        <v>12612</v>
      </c>
      <c r="E11" s="45">
        <v>1861</v>
      </c>
      <c r="F11" s="45">
        <v>2115</v>
      </c>
      <c r="G11" s="44">
        <f t="shared" si="0"/>
        <v>3976</v>
      </c>
      <c r="H11" s="46">
        <f t="shared" si="2"/>
        <v>30.643833360777212</v>
      </c>
      <c r="I11" s="46">
        <f t="shared" si="3"/>
        <v>32.344395167456796</v>
      </c>
      <c r="J11" s="47">
        <f t="shared" si="3"/>
        <v>31.525531240088807</v>
      </c>
    </row>
    <row r="12" spans="1:10" ht="22.5" customHeight="1" thickBot="1" x14ac:dyDescent="0.2">
      <c r="A12" s="31" t="s">
        <v>15</v>
      </c>
      <c r="B12" s="32">
        <v>6728</v>
      </c>
      <c r="C12" s="33">
        <v>7753</v>
      </c>
      <c r="D12" s="34">
        <f t="shared" si="1"/>
        <v>14481</v>
      </c>
      <c r="E12" s="34">
        <v>2571</v>
      </c>
      <c r="F12" s="34">
        <v>3056</v>
      </c>
      <c r="G12" s="33">
        <f t="shared" si="0"/>
        <v>5627</v>
      </c>
      <c r="H12" s="40">
        <f t="shared" si="2"/>
        <v>38.213436385255648</v>
      </c>
      <c r="I12" s="40">
        <f t="shared" si="3"/>
        <v>39.416999871017673</v>
      </c>
      <c r="J12" s="41">
        <f t="shared" si="3"/>
        <v>38.85781368690008</v>
      </c>
    </row>
    <row r="13" spans="1:10" ht="22.5" customHeight="1" thickTop="1" thickBot="1" x14ac:dyDescent="0.2">
      <c r="A13" s="37" t="s">
        <v>16</v>
      </c>
      <c r="B13" s="38">
        <f t="shared" ref="B13:G13" si="5">SUM(B11:B12)</f>
        <v>12801</v>
      </c>
      <c r="C13" s="39">
        <f t="shared" si="5"/>
        <v>14292</v>
      </c>
      <c r="D13" s="39">
        <f t="shared" si="5"/>
        <v>27093</v>
      </c>
      <c r="E13" s="39">
        <f t="shared" si="5"/>
        <v>4432</v>
      </c>
      <c r="F13" s="39">
        <f t="shared" si="5"/>
        <v>5171</v>
      </c>
      <c r="G13" s="39">
        <f t="shared" si="5"/>
        <v>9603</v>
      </c>
      <c r="H13" s="40">
        <f t="shared" si="2"/>
        <v>34.622295133192722</v>
      </c>
      <c r="I13" s="40">
        <f t="shared" si="3"/>
        <v>36.181080324657152</v>
      </c>
      <c r="J13" s="41">
        <f t="shared" si="3"/>
        <v>35.444579780755177</v>
      </c>
    </row>
    <row r="14" spans="1:10" ht="22.5" customHeight="1" thickTop="1" x14ac:dyDescent="0.15">
      <c r="A14" s="42" t="s">
        <v>17</v>
      </c>
      <c r="B14" s="43">
        <v>6937</v>
      </c>
      <c r="C14" s="44">
        <v>7950</v>
      </c>
      <c r="D14" s="45">
        <f t="shared" si="1"/>
        <v>14887</v>
      </c>
      <c r="E14" s="45">
        <v>2940</v>
      </c>
      <c r="F14" s="45">
        <v>3406</v>
      </c>
      <c r="G14" s="44">
        <f t="shared" si="0"/>
        <v>6346</v>
      </c>
      <c r="H14" s="46">
        <f t="shared" si="2"/>
        <v>42.381432896064581</v>
      </c>
      <c r="I14" s="46">
        <f t="shared" si="3"/>
        <v>42.842767295597483</v>
      </c>
      <c r="J14" s="47">
        <f t="shared" si="3"/>
        <v>42.627796063679718</v>
      </c>
    </row>
    <row r="15" spans="1:10" ht="22.5" customHeight="1" thickBot="1" x14ac:dyDescent="0.2">
      <c r="A15" s="31" t="s">
        <v>18</v>
      </c>
      <c r="B15" s="32">
        <v>5949</v>
      </c>
      <c r="C15" s="33">
        <v>6259</v>
      </c>
      <c r="D15" s="34">
        <f t="shared" si="1"/>
        <v>12208</v>
      </c>
      <c r="E15" s="34">
        <v>2710</v>
      </c>
      <c r="F15" s="34">
        <v>2886</v>
      </c>
      <c r="G15" s="33">
        <f t="shared" si="0"/>
        <v>5596</v>
      </c>
      <c r="H15" s="40">
        <f t="shared" si="2"/>
        <v>45.553874600773234</v>
      </c>
      <c r="I15" s="40">
        <f t="shared" si="3"/>
        <v>46.109602172871064</v>
      </c>
      <c r="J15" s="41">
        <f t="shared" si="3"/>
        <v>45.838794233289647</v>
      </c>
    </row>
    <row r="16" spans="1:10" ht="22.5" customHeight="1" thickTop="1" thickBot="1" x14ac:dyDescent="0.2">
      <c r="A16" s="37" t="s">
        <v>19</v>
      </c>
      <c r="B16" s="38">
        <f t="shared" ref="B16:G16" si="6">SUM(B14:B15)</f>
        <v>12886</v>
      </c>
      <c r="C16" s="39">
        <f t="shared" si="6"/>
        <v>14209</v>
      </c>
      <c r="D16" s="39">
        <f t="shared" si="6"/>
        <v>27095</v>
      </c>
      <c r="E16" s="39">
        <f t="shared" si="6"/>
        <v>5650</v>
      </c>
      <c r="F16" s="39">
        <f t="shared" si="6"/>
        <v>6292</v>
      </c>
      <c r="G16" s="39">
        <f t="shared" si="6"/>
        <v>11942</v>
      </c>
      <c r="H16" s="40">
        <f t="shared" si="2"/>
        <v>43.846034455998755</v>
      </c>
      <c r="I16" s="40">
        <f t="shared" si="3"/>
        <v>44.281793229643185</v>
      </c>
      <c r="J16" s="41">
        <f t="shared" si="3"/>
        <v>44.074552500461337</v>
      </c>
    </row>
    <row r="17" spans="1:15" ht="22.5" customHeight="1" thickTop="1" x14ac:dyDescent="0.15">
      <c r="A17" s="42" t="s">
        <v>20</v>
      </c>
      <c r="B17" s="43">
        <v>4510</v>
      </c>
      <c r="C17" s="44">
        <v>4452</v>
      </c>
      <c r="D17" s="45">
        <f t="shared" si="1"/>
        <v>8962</v>
      </c>
      <c r="E17" s="45">
        <v>2225</v>
      </c>
      <c r="F17" s="45">
        <v>2285</v>
      </c>
      <c r="G17" s="44">
        <f t="shared" si="0"/>
        <v>4510</v>
      </c>
      <c r="H17" s="46">
        <f t="shared" si="2"/>
        <v>49.334811529933482</v>
      </c>
      <c r="I17" s="46">
        <f t="shared" si="3"/>
        <v>51.325247079964065</v>
      </c>
      <c r="J17" s="47">
        <f t="shared" si="3"/>
        <v>50.323588484713234</v>
      </c>
    </row>
    <row r="18" spans="1:15" ht="22.5" customHeight="1" thickBot="1" x14ac:dyDescent="0.2">
      <c r="A18" s="31" t="s">
        <v>21</v>
      </c>
      <c r="B18" s="32">
        <v>3149</v>
      </c>
      <c r="C18" s="33">
        <v>3023</v>
      </c>
      <c r="D18" s="34">
        <f t="shared" si="1"/>
        <v>6172</v>
      </c>
      <c r="E18" s="34">
        <v>1663</v>
      </c>
      <c r="F18" s="34">
        <v>1693</v>
      </c>
      <c r="G18" s="33">
        <f t="shared" si="0"/>
        <v>3356</v>
      </c>
      <c r="H18" s="40">
        <f t="shared" si="2"/>
        <v>52.810416005080974</v>
      </c>
      <c r="I18" s="40">
        <f t="shared" si="3"/>
        <v>56.003969566655641</v>
      </c>
      <c r="J18" s="41">
        <f t="shared" si="3"/>
        <v>54.374594944912516</v>
      </c>
    </row>
    <row r="19" spans="1:15" ht="22.5" customHeight="1" thickTop="1" thickBot="1" x14ac:dyDescent="0.2">
      <c r="A19" s="37" t="s">
        <v>22</v>
      </c>
      <c r="B19" s="38">
        <f t="shared" ref="B19:G19" si="7">SUM(B17:B18)</f>
        <v>7659</v>
      </c>
      <c r="C19" s="39">
        <f t="shared" si="7"/>
        <v>7475</v>
      </c>
      <c r="D19" s="39">
        <f t="shared" si="7"/>
        <v>15134</v>
      </c>
      <c r="E19" s="39">
        <f t="shared" si="7"/>
        <v>3888</v>
      </c>
      <c r="F19" s="39">
        <f t="shared" si="7"/>
        <v>3978</v>
      </c>
      <c r="G19" s="39">
        <f t="shared" si="7"/>
        <v>7866</v>
      </c>
      <c r="H19" s="40">
        <f t="shared" si="2"/>
        <v>50.763807285546413</v>
      </c>
      <c r="I19" s="40">
        <f t="shared" si="3"/>
        <v>53.217391304347828</v>
      </c>
      <c r="J19" s="41">
        <f t="shared" si="3"/>
        <v>51.975683890577507</v>
      </c>
    </row>
    <row r="20" spans="1:15" ht="22.5" customHeight="1" thickTop="1" x14ac:dyDescent="0.15">
      <c r="A20" s="42" t="s">
        <v>23</v>
      </c>
      <c r="B20" s="43">
        <v>2737</v>
      </c>
      <c r="C20" s="44">
        <v>2846</v>
      </c>
      <c r="D20" s="45">
        <f t="shared" si="1"/>
        <v>5583</v>
      </c>
      <c r="E20" s="45">
        <v>1638</v>
      </c>
      <c r="F20" s="45">
        <v>1761</v>
      </c>
      <c r="G20" s="44">
        <f t="shared" si="0"/>
        <v>3399</v>
      </c>
      <c r="H20" s="46">
        <f t="shared" si="2"/>
        <v>59.846547314578004</v>
      </c>
      <c r="I20" s="46">
        <f t="shared" si="3"/>
        <v>61.876317638791292</v>
      </c>
      <c r="J20" s="47">
        <f t="shared" si="3"/>
        <v>60.88124664159055</v>
      </c>
    </row>
    <row r="21" spans="1:15" ht="22.5" customHeight="1" thickBot="1" x14ac:dyDescent="0.2">
      <c r="A21" s="31" t="s">
        <v>24</v>
      </c>
      <c r="B21" s="32">
        <v>3115</v>
      </c>
      <c r="C21" s="33">
        <v>3449</v>
      </c>
      <c r="D21" s="34">
        <f t="shared" si="1"/>
        <v>6564</v>
      </c>
      <c r="E21" s="34">
        <v>2022</v>
      </c>
      <c r="F21" s="34">
        <v>2353</v>
      </c>
      <c r="G21" s="33">
        <f t="shared" si="0"/>
        <v>4375</v>
      </c>
      <c r="H21" s="40">
        <f t="shared" si="2"/>
        <v>64.911717495987148</v>
      </c>
      <c r="I21" s="40">
        <f t="shared" si="3"/>
        <v>68.22267323861989</v>
      </c>
      <c r="J21" s="41">
        <f t="shared" si="3"/>
        <v>66.65143205362584</v>
      </c>
    </row>
    <row r="22" spans="1:15" ht="22.5" customHeight="1" thickTop="1" thickBot="1" x14ac:dyDescent="0.2">
      <c r="A22" s="37" t="s">
        <v>25</v>
      </c>
      <c r="B22" s="38">
        <f>SUM(B20:B21)</f>
        <v>5852</v>
      </c>
      <c r="C22" s="39">
        <f>SUM(C20:C21)</f>
        <v>6295</v>
      </c>
      <c r="D22" s="39">
        <f>SUM(D20:D21)</f>
        <v>12147</v>
      </c>
      <c r="E22" s="39">
        <f>+SUM(E20:E21)</f>
        <v>3660</v>
      </c>
      <c r="F22" s="39">
        <f>+SUM(F20:F21)</f>
        <v>4114</v>
      </c>
      <c r="G22" s="39">
        <f>SUM(G20:G21)</f>
        <v>7774</v>
      </c>
      <c r="H22" s="48">
        <f t="shared" si="2"/>
        <v>62.542720437457277</v>
      </c>
      <c r="I22" s="48">
        <f t="shared" si="3"/>
        <v>65.353455123113577</v>
      </c>
      <c r="J22" s="49">
        <f t="shared" si="3"/>
        <v>63.999341401169005</v>
      </c>
    </row>
    <row r="23" spans="1:15" ht="22.5" customHeight="1" thickTop="1" thickBot="1" x14ac:dyDescent="0.2">
      <c r="A23" s="50" t="s">
        <v>26</v>
      </c>
      <c r="B23" s="51">
        <v>6029</v>
      </c>
      <c r="C23" s="52">
        <v>9841</v>
      </c>
      <c r="D23" s="53">
        <f t="shared" si="1"/>
        <v>15870</v>
      </c>
      <c r="E23" s="53">
        <v>4033</v>
      </c>
      <c r="F23" s="53">
        <v>5918</v>
      </c>
      <c r="G23" s="52">
        <f t="shared" si="0"/>
        <v>9951</v>
      </c>
      <c r="H23" s="48">
        <f t="shared" si="2"/>
        <v>66.893348814065348</v>
      </c>
      <c r="I23" s="48">
        <f t="shared" si="3"/>
        <v>60.136165023879684</v>
      </c>
      <c r="J23" s="49">
        <f t="shared" si="3"/>
        <v>62.703213610586005</v>
      </c>
    </row>
    <row r="24" spans="1:15" ht="22.5" customHeight="1" thickTop="1" thickBot="1" x14ac:dyDescent="0.2">
      <c r="A24" s="54" t="s">
        <v>27</v>
      </c>
      <c r="B24" s="55">
        <f>SUM(B10,B13,B16,B19,B22,B23)</f>
        <v>51521</v>
      </c>
      <c r="C24" s="56">
        <f>SUM(C10,C13,C16,C19,C22,C23)</f>
        <v>58653</v>
      </c>
      <c r="D24" s="57">
        <f>SUM(D10,D13,D16,D19,D22,D23)</f>
        <v>110174</v>
      </c>
      <c r="E24" s="56">
        <f>SUM(E10,E13,E16,E19,E22,E23)</f>
        <v>23183</v>
      </c>
      <c r="F24" s="56">
        <f>SUM(F23,F22,F19,F16,F13,F10)</f>
        <v>27105</v>
      </c>
      <c r="G24" s="56">
        <f>SUM(G10,G13,G16,G19,G22,G23)</f>
        <v>50288</v>
      </c>
      <c r="H24" s="58">
        <f>E24/B24*100</f>
        <v>44.997185613633278</v>
      </c>
      <c r="I24" s="58">
        <f t="shared" si="3"/>
        <v>46.212469950386172</v>
      </c>
      <c r="J24" s="59">
        <f t="shared" si="3"/>
        <v>45.644162869642564</v>
      </c>
    </row>
    <row r="25" spans="1:15" ht="21" customHeight="1" thickBot="1" x14ac:dyDescent="0.2"/>
    <row r="26" spans="1:15" ht="21" customHeight="1" x14ac:dyDescent="0.15">
      <c r="L26" s="4" t="s">
        <v>2</v>
      </c>
      <c r="M26" s="5" t="s">
        <v>5</v>
      </c>
      <c r="N26" s="6"/>
      <c r="O26" s="9"/>
    </row>
    <row r="27" spans="1:15" ht="21" customHeight="1" thickBot="1" x14ac:dyDescent="0.2">
      <c r="L27" s="10"/>
      <c r="M27" s="60" t="s">
        <v>6</v>
      </c>
      <c r="N27" s="15" t="s">
        <v>7</v>
      </c>
      <c r="O27" s="16" t="s">
        <v>9</v>
      </c>
    </row>
    <row r="28" spans="1:15" ht="21" customHeight="1" x14ac:dyDescent="0.15">
      <c r="L28" s="18" t="s">
        <v>10</v>
      </c>
      <c r="M28" s="61">
        <f t="shared" ref="M28:O30" si="8">H7</f>
        <v>33.243967828418228</v>
      </c>
      <c r="N28" s="62">
        <f t="shared" si="8"/>
        <v>40</v>
      </c>
      <c r="O28" s="63">
        <f t="shared" si="8"/>
        <v>36.440677966101696</v>
      </c>
    </row>
    <row r="29" spans="1:15" ht="21" customHeight="1" x14ac:dyDescent="0.15">
      <c r="L29" s="25" t="s">
        <v>11</v>
      </c>
      <c r="M29" s="64">
        <f t="shared" si="8"/>
        <v>25.453514739229028</v>
      </c>
      <c r="N29" s="65">
        <f t="shared" si="8"/>
        <v>25.663206459054212</v>
      </c>
      <c r="O29" s="66">
        <f t="shared" si="8"/>
        <v>25.557461406518012</v>
      </c>
    </row>
    <row r="30" spans="1:15" ht="21" customHeight="1" x14ac:dyDescent="0.15">
      <c r="L30" s="31" t="s">
        <v>12</v>
      </c>
      <c r="M30" s="64">
        <f t="shared" si="8"/>
        <v>22.780851575655518</v>
      </c>
      <c r="N30" s="65">
        <f t="shared" si="8"/>
        <v>23.546511627906977</v>
      </c>
      <c r="O30" s="66">
        <f t="shared" si="8"/>
        <v>23.177656738903696</v>
      </c>
    </row>
    <row r="31" spans="1:15" ht="21" customHeight="1" x14ac:dyDescent="0.15">
      <c r="L31" s="25" t="s">
        <v>14</v>
      </c>
      <c r="M31" s="64">
        <f t="shared" ref="M31:O32" si="9">H11</f>
        <v>30.643833360777212</v>
      </c>
      <c r="N31" s="65">
        <f t="shared" si="9"/>
        <v>32.344395167456796</v>
      </c>
      <c r="O31" s="66">
        <f t="shared" si="9"/>
        <v>31.525531240088807</v>
      </c>
    </row>
    <row r="32" spans="1:15" ht="21" customHeight="1" x14ac:dyDescent="0.15">
      <c r="L32" s="25" t="s">
        <v>15</v>
      </c>
      <c r="M32" s="64">
        <f t="shared" si="9"/>
        <v>38.213436385255648</v>
      </c>
      <c r="N32" s="65">
        <f t="shared" si="9"/>
        <v>39.416999871017673</v>
      </c>
      <c r="O32" s="66">
        <f t="shared" si="9"/>
        <v>38.85781368690008</v>
      </c>
    </row>
    <row r="33" spans="12:15" ht="21" customHeight="1" x14ac:dyDescent="0.15">
      <c r="L33" s="25" t="s">
        <v>17</v>
      </c>
      <c r="M33" s="64">
        <f t="shared" ref="M33:O34" si="10">H14</f>
        <v>42.381432896064581</v>
      </c>
      <c r="N33" s="65">
        <f t="shared" si="10"/>
        <v>42.842767295597483</v>
      </c>
      <c r="O33" s="66">
        <f t="shared" si="10"/>
        <v>42.627796063679718</v>
      </c>
    </row>
    <row r="34" spans="12:15" ht="21" customHeight="1" x14ac:dyDescent="0.15">
      <c r="L34" s="25" t="s">
        <v>18</v>
      </c>
      <c r="M34" s="64">
        <f t="shared" si="10"/>
        <v>45.553874600773234</v>
      </c>
      <c r="N34" s="65">
        <f t="shared" si="10"/>
        <v>46.109602172871064</v>
      </c>
      <c r="O34" s="66">
        <f t="shared" si="10"/>
        <v>45.838794233289647</v>
      </c>
    </row>
    <row r="35" spans="12:15" ht="21" customHeight="1" x14ac:dyDescent="0.15">
      <c r="L35" s="25" t="s">
        <v>20</v>
      </c>
      <c r="M35" s="64">
        <f t="shared" ref="M35:O36" si="11">H17</f>
        <v>49.334811529933482</v>
      </c>
      <c r="N35" s="65">
        <f t="shared" si="11"/>
        <v>51.325247079964065</v>
      </c>
      <c r="O35" s="66">
        <f t="shared" si="11"/>
        <v>50.323588484713234</v>
      </c>
    </row>
    <row r="36" spans="12:15" ht="21" customHeight="1" x14ac:dyDescent="0.15">
      <c r="L36" s="25" t="s">
        <v>21</v>
      </c>
      <c r="M36" s="64">
        <f t="shared" si="11"/>
        <v>52.810416005080974</v>
      </c>
      <c r="N36" s="65">
        <f t="shared" si="11"/>
        <v>56.003969566655641</v>
      </c>
      <c r="O36" s="66">
        <f t="shared" si="11"/>
        <v>54.374594944912516</v>
      </c>
    </row>
    <row r="37" spans="12:15" ht="21" customHeight="1" x14ac:dyDescent="0.15">
      <c r="L37" s="25" t="s">
        <v>23</v>
      </c>
      <c r="M37" s="64">
        <f t="shared" ref="M37:O38" si="12">H20</f>
        <v>59.846547314578004</v>
      </c>
      <c r="N37" s="65">
        <f t="shared" si="12"/>
        <v>61.876317638791292</v>
      </c>
      <c r="O37" s="66">
        <f t="shared" si="12"/>
        <v>60.88124664159055</v>
      </c>
    </row>
    <row r="38" spans="12:15" ht="21" customHeight="1" thickBot="1" x14ac:dyDescent="0.2">
      <c r="L38" s="31" t="s">
        <v>24</v>
      </c>
      <c r="M38" s="67">
        <f t="shared" si="12"/>
        <v>64.911717495987148</v>
      </c>
      <c r="N38" s="68">
        <f t="shared" si="12"/>
        <v>68.22267323861989</v>
      </c>
      <c r="O38" s="69">
        <f t="shared" si="12"/>
        <v>66.65143205362584</v>
      </c>
    </row>
    <row r="39" spans="12:15" ht="21" customHeight="1" thickTop="1" thickBot="1" x14ac:dyDescent="0.2">
      <c r="L39" s="50" t="s">
        <v>26</v>
      </c>
      <c r="M39" s="70">
        <f t="shared" ref="M39:O40" si="13">H23</f>
        <v>66.893348814065348</v>
      </c>
      <c r="N39" s="71">
        <f t="shared" si="13"/>
        <v>60.136165023879684</v>
      </c>
      <c r="O39" s="72">
        <f t="shared" si="13"/>
        <v>62.703213610586005</v>
      </c>
    </row>
    <row r="40" spans="12:15" ht="21" customHeight="1" thickTop="1" thickBot="1" x14ac:dyDescent="0.2">
      <c r="L40" s="54" t="s">
        <v>9</v>
      </c>
      <c r="M40" s="73">
        <f t="shared" si="13"/>
        <v>44.997185613633278</v>
      </c>
      <c r="N40" s="74">
        <f t="shared" si="13"/>
        <v>46.212469950386172</v>
      </c>
      <c r="O40" s="75">
        <f t="shared" si="13"/>
        <v>45.644162869642564</v>
      </c>
    </row>
  </sheetData>
  <mergeCells count="6">
    <mergeCell ref="A5:A6"/>
    <mergeCell ref="B5:D5"/>
    <mergeCell ref="E5:G5"/>
    <mergeCell ref="H5:J5"/>
    <mergeCell ref="L26:L27"/>
    <mergeCell ref="M26:O26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H27区議</vt:lpstr>
      <vt:lpstr>H27区議!Print_Area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2023-07-13T04:27:47Z</dcterms:created>
  <dcterms:modified xsi:type="dcterms:W3CDTF">2023-07-13T04:28:03Z</dcterms:modified>
</cp:coreProperties>
</file>