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衆議\"/>
    </mc:Choice>
  </mc:AlternateContent>
  <bookViews>
    <workbookView xWindow="0" yWindow="0" windowWidth="20490" windowHeight="6405"/>
  </bookViews>
  <sheets>
    <sheet name="H26衆議(小選挙区)" sheetId="1" r:id="rId1"/>
  </sheets>
  <externalReferences>
    <externalReference r:id="rId2"/>
  </externalReferences>
  <definedNames>
    <definedName name="_xlnm.Print_Area" localSheetId="0">'H26衆議(小選挙区)'!$A$1:$J$38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N39" i="1" s="1"/>
  <c r="H23" i="1"/>
  <c r="M39" i="1" s="1"/>
  <c r="G23" i="1"/>
  <c r="J23" i="1" s="1"/>
  <c r="O39" i="1" s="1"/>
  <c r="D23" i="1"/>
  <c r="F22" i="1"/>
  <c r="I22" i="1" s="1"/>
  <c r="E22" i="1"/>
  <c r="H22" i="1" s="1"/>
  <c r="C22" i="1"/>
  <c r="B22" i="1"/>
  <c r="I21" i="1"/>
  <c r="N38" i="1" s="1"/>
  <c r="H21" i="1"/>
  <c r="M38" i="1" s="1"/>
  <c r="G21" i="1"/>
  <c r="J21" i="1" s="1"/>
  <c r="O38" i="1" s="1"/>
  <c r="D21" i="1"/>
  <c r="I20" i="1"/>
  <c r="N37" i="1" s="1"/>
  <c r="H20" i="1"/>
  <c r="M37" i="1" s="1"/>
  <c r="G20" i="1"/>
  <c r="G22" i="1" s="1"/>
  <c r="J22" i="1" s="1"/>
  <c r="D20" i="1"/>
  <c r="D22" i="1" s="1"/>
  <c r="F19" i="1"/>
  <c r="E19" i="1"/>
  <c r="G18" i="1"/>
  <c r="C18" i="1"/>
  <c r="I18" i="1" s="1"/>
  <c r="N36" i="1" s="1"/>
  <c r="B18" i="1"/>
  <c r="H18" i="1" s="1"/>
  <c r="M36" i="1" s="1"/>
  <c r="G17" i="1"/>
  <c r="C17" i="1"/>
  <c r="C19" i="1" s="1"/>
  <c r="B17" i="1"/>
  <c r="B19" i="1" s="1"/>
  <c r="F16" i="1"/>
  <c r="E16" i="1"/>
  <c r="G15" i="1"/>
  <c r="C15" i="1"/>
  <c r="C16" i="1" s="1"/>
  <c r="B15" i="1"/>
  <c r="H15" i="1" s="1"/>
  <c r="M34" i="1" s="1"/>
  <c r="I14" i="1"/>
  <c r="N33" i="1" s="1"/>
  <c r="H14" i="1"/>
  <c r="M33" i="1" s="1"/>
  <c r="G14" i="1"/>
  <c r="G16" i="1" s="1"/>
  <c r="D14" i="1"/>
  <c r="F13" i="1"/>
  <c r="I13" i="1" s="1"/>
  <c r="E13" i="1"/>
  <c r="H13" i="1" s="1"/>
  <c r="C13" i="1"/>
  <c r="B13" i="1"/>
  <c r="I12" i="1"/>
  <c r="N32" i="1" s="1"/>
  <c r="H12" i="1"/>
  <c r="M32" i="1" s="1"/>
  <c r="G12" i="1"/>
  <c r="J12" i="1" s="1"/>
  <c r="O32" i="1" s="1"/>
  <c r="D12" i="1"/>
  <c r="I11" i="1"/>
  <c r="N31" i="1" s="1"/>
  <c r="H11" i="1"/>
  <c r="M31" i="1" s="1"/>
  <c r="G11" i="1"/>
  <c r="J11" i="1" s="1"/>
  <c r="O31" i="1" s="1"/>
  <c r="D11" i="1"/>
  <c r="D13" i="1" s="1"/>
  <c r="F10" i="1"/>
  <c r="I10" i="1" s="1"/>
  <c r="E10" i="1"/>
  <c r="E24" i="1" s="1"/>
  <c r="C10" i="1"/>
  <c r="C24" i="1" s="1"/>
  <c r="B10" i="1"/>
  <c r="I9" i="1"/>
  <c r="N30" i="1" s="1"/>
  <c r="H9" i="1"/>
  <c r="M30" i="1" s="1"/>
  <c r="G9" i="1"/>
  <c r="J9" i="1" s="1"/>
  <c r="O30" i="1" s="1"/>
  <c r="D9" i="1"/>
  <c r="I8" i="1"/>
  <c r="N29" i="1" s="1"/>
  <c r="H8" i="1"/>
  <c r="M29" i="1" s="1"/>
  <c r="G8" i="1"/>
  <c r="J8" i="1" s="1"/>
  <c r="O29" i="1" s="1"/>
  <c r="D8" i="1"/>
  <c r="I7" i="1"/>
  <c r="N28" i="1" s="1"/>
  <c r="H7" i="1"/>
  <c r="M28" i="1" s="1"/>
  <c r="G7" i="1"/>
  <c r="G10" i="1" s="1"/>
  <c r="D7" i="1"/>
  <c r="D10" i="1" s="1"/>
  <c r="J10" i="1" l="1"/>
  <c r="H19" i="1"/>
  <c r="I16" i="1"/>
  <c r="I19" i="1"/>
  <c r="H10" i="1"/>
  <c r="G13" i="1"/>
  <c r="J13" i="1" s="1"/>
  <c r="J14" i="1"/>
  <c r="O33" i="1" s="1"/>
  <c r="I15" i="1"/>
  <c r="N34" i="1" s="1"/>
  <c r="B16" i="1"/>
  <c r="H16" i="1" s="1"/>
  <c r="I17" i="1"/>
  <c r="N35" i="1" s="1"/>
  <c r="D18" i="1"/>
  <c r="J18" i="1" s="1"/>
  <c r="O36" i="1" s="1"/>
  <c r="G19" i="1"/>
  <c r="J20" i="1"/>
  <c r="O37" i="1" s="1"/>
  <c r="F24" i="1"/>
  <c r="I24" i="1" s="1"/>
  <c r="N40" i="1" s="1"/>
  <c r="J7" i="1"/>
  <c r="O28" i="1" s="1"/>
  <c r="D15" i="1"/>
  <c r="J15" i="1" s="1"/>
  <c r="O34" i="1" s="1"/>
  <c r="D17" i="1"/>
  <c r="D19" i="1" s="1"/>
  <c r="H17" i="1"/>
  <c r="M35" i="1" s="1"/>
  <c r="J19" i="1" l="1"/>
  <c r="D16" i="1"/>
  <c r="B24" i="1"/>
  <c r="H24" i="1" s="1"/>
  <c r="M40" i="1" s="1"/>
  <c r="J17" i="1"/>
  <c r="O35" i="1" s="1"/>
  <c r="G24" i="1"/>
  <c r="J16" i="1" l="1"/>
  <c r="D24" i="1"/>
  <c r="J24" i="1"/>
  <c r="O40" i="1" s="1"/>
</calcChain>
</file>

<file path=xl/sharedStrings.xml><?xml version="1.0" encoding="utf-8"?>
<sst xmlns="http://schemas.openxmlformats.org/spreadsheetml/2006/main" count="51" uniqueCount="28">
  <si>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</si>
  <si>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平成26年12月14日執行　衆議院（小選挙区選出）議員選挙</t>
    <rPh sb="0" eb="2">
      <t>ヘイセイ</t>
    </rPh>
    <rPh sb="4" eb="5">
      <t>ネン</t>
    </rPh>
    <rPh sb="7" eb="8">
      <t>ツキ</t>
    </rPh>
    <rPh sb="10" eb="11">
      <t>ニチ</t>
    </rPh>
    <rPh sb="11" eb="13">
      <t>シッコウ</t>
    </rPh>
    <rPh sb="14" eb="17">
      <t>シュウギイン</t>
    </rPh>
    <rPh sb="18" eb="19">
      <t>ショウ</t>
    </rPh>
    <rPh sb="19" eb="22">
      <t>センキョク</t>
    </rPh>
    <rPh sb="22" eb="24">
      <t>センシュツ</t>
    </rPh>
    <rPh sb="25" eb="27">
      <t>ギイン</t>
    </rPh>
    <rPh sb="27" eb="29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</si>
  <si>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</si>
  <si>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</si>
  <si>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</si>
  <si>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3">
      <t>トウヒョウリツ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</si>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</sst>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7" fontId="3" fillId="0" borderId="20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7" fontId="3" fillId="0" borderId="24" xfId="0" applyNumberFormat="1" applyFont="1" applyBorder="1" applyAlignment="1">
      <alignment vertical="center"/>
    </xf>
    <xf numFmtId="177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7" fontId="3" fillId="0" borderId="28" xfId="0" applyNumberFormat="1" applyFont="1" applyBorder="1" applyAlignment="1">
      <alignment vertical="center"/>
    </xf>
    <xf numFmtId="177" fontId="3" fillId="0" borderId="29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 justifyLastLine="1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 shrinkToFit="1"/>
    </xf>
    <xf numFmtId="177" fontId="3" fillId="0" borderId="33" xfId="0" applyNumberFormat="1" applyFont="1" applyBorder="1" applyAlignment="1">
      <alignment vertical="center"/>
    </xf>
    <xf numFmtId="177" fontId="3" fillId="0" borderId="34" xfId="0" applyNumberFormat="1" applyFont="1" applyBorder="1" applyAlignment="1">
      <alignment vertical="center"/>
    </xf>
    <xf numFmtId="0" fontId="3" fillId="0" borderId="3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177" fontId="3" fillId="0" borderId="2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vertical="center"/>
    </xf>
    <xf numFmtId="177" fontId="3" fillId="0" borderId="42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5636896046852125E-2"/>
          <c:y val="0.24324356424668001"/>
          <c:w val="0.93850658857979508"/>
          <c:h val="0.664865742274258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'H26衆議(小選挙区)'!$M$26:$M$27</c:f>
              <c:strCache>
                <c:ptCount val="2"/>
                <c:pt idx="0">
                  <c:v>投票率(％)</c:v>
                </c:pt>
                <c:pt idx="1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'H26衆議(小選挙区)'!$L$28:$L$40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'H26衆議(小選挙区)'!$M$28:$M$40</c:f>
              <c:numCache>
                <c:formatCode>#,##0.00_ </c:formatCode>
                <c:ptCount val="13"/>
                <c:pt idx="0">
                  <c:v>44.386422976501308</c:v>
                </c:pt>
                <c:pt idx="1">
                  <c:v>36.019469983775018</c:v>
                </c:pt>
                <c:pt idx="2">
                  <c:v>37.174151150054762</c:v>
                </c:pt>
                <c:pt idx="3">
                  <c:v>46.481280099425199</c:v>
                </c:pt>
                <c:pt idx="4">
                  <c:v>52.642706131078221</c:v>
                </c:pt>
                <c:pt idx="5">
                  <c:v>55.176767676767682</c:v>
                </c:pt>
                <c:pt idx="6">
                  <c:v>57.854785478547853</c:v>
                </c:pt>
                <c:pt idx="7">
                  <c:v>62.922092253365705</c:v>
                </c:pt>
                <c:pt idx="8">
                  <c:v>66.403785488958988</c:v>
                </c:pt>
                <c:pt idx="9">
                  <c:v>69.347980155917782</c:v>
                </c:pt>
                <c:pt idx="10">
                  <c:v>73.813367775266386</c:v>
                </c:pt>
                <c:pt idx="11">
                  <c:v>72.424643921828419</c:v>
                </c:pt>
                <c:pt idx="12">
                  <c:v>56.927127409496947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4-4D57-AF53-DDD9BA3A6CEA}"/>
            </c:ext>
          </c:extLst>
        </c:ser>
        <c:ser>
          <c:idx val="1"/>
          <c:order val="1"/>
          <c:tx>
            <c:strRef>
              <c:f>'H26衆議(小選挙区)'!$N$26:$N$27</c:f>
              <c:strCache>
                <c:ptCount val="2"/>
                <c:pt idx="0">
                  <c:v>投票率(％)</c:v>
                </c:pt>
                <c:pt idx="1">
                  <c:v>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'H26衆議(小選挙区)'!$L$28:$L$40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'H26衆議(小選挙区)'!$N$28:$N$40</c:f>
              <c:numCache>
                <c:formatCode>#,##0.00_ </c:formatCode>
                <c:ptCount val="13"/>
                <c:pt idx="0">
                  <c:v>46.319018404907972</c:v>
                </c:pt>
                <c:pt idx="1">
                  <c:v>33.455114822546975</c:v>
                </c:pt>
                <c:pt idx="2">
                  <c:v>36.148026988345947</c:v>
                </c:pt>
                <c:pt idx="3">
                  <c:v>44.394618834080717</c:v>
                </c:pt>
                <c:pt idx="4">
                  <c:v>49.421713717199353</c:v>
                </c:pt>
                <c:pt idx="5">
                  <c:v>52.006937561942514</c:v>
                </c:pt>
                <c:pt idx="6">
                  <c:v>56.61518866422545</c:v>
                </c:pt>
                <c:pt idx="7">
                  <c:v>61.862477231329692</c:v>
                </c:pt>
                <c:pt idx="8">
                  <c:v>64.218645204560701</c:v>
                </c:pt>
                <c:pt idx="9">
                  <c:v>67.205931917762058</c:v>
                </c:pt>
                <c:pt idx="10">
                  <c:v>72.975352112676063</c:v>
                </c:pt>
                <c:pt idx="11">
                  <c:v>60.753835212841608</c:v>
                </c:pt>
                <c:pt idx="12">
                  <c:v>54.054504264392321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4-4D57-AF53-DDD9BA3A6CEA}"/>
            </c:ext>
          </c:extLst>
        </c:ser>
        <c:ser>
          <c:idx val="2"/>
          <c:order val="2"/>
          <c:tx>
            <c:strRef>
              <c:f>'H26衆議(小選挙区)'!$O$26:$O$27</c:f>
              <c:strCache>
                <c:ptCount val="2"/>
                <c:pt idx="0">
                  <c:v>投票率(％)</c:v>
                </c:pt>
                <c:pt idx="1">
                  <c:v>平均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'H26衆議(小選挙区)'!$L$28:$L$40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'H26衆議(小選挙区)'!$O$28:$O$40</c:f>
              <c:numCache>
                <c:formatCode>#,##0.00_ </c:formatCode>
                <c:ptCount val="13"/>
                <c:pt idx="0">
                  <c:v>45.275035260930892</c:v>
                </c:pt>
                <c:pt idx="1">
                  <c:v>34.714475431606907</c:v>
                </c:pt>
                <c:pt idx="2">
                  <c:v>36.643401015228427</c:v>
                </c:pt>
                <c:pt idx="3">
                  <c:v>45.400749063670418</c:v>
                </c:pt>
                <c:pt idx="4">
                  <c:v>50.931553911205071</c:v>
                </c:pt>
                <c:pt idx="5">
                  <c:v>53.493421052631575</c:v>
                </c:pt>
                <c:pt idx="6">
                  <c:v>57.223887853496478</c:v>
                </c:pt>
                <c:pt idx="7">
                  <c:v>62.400537935671863</c:v>
                </c:pt>
                <c:pt idx="8">
                  <c:v>65.344603381014295</c:v>
                </c:pt>
                <c:pt idx="9">
                  <c:v>68.250129556054588</c:v>
                </c:pt>
                <c:pt idx="10">
                  <c:v>73.374327440430449</c:v>
                </c:pt>
                <c:pt idx="11">
                  <c:v>65.191108872237265</c:v>
                </c:pt>
                <c:pt idx="12">
                  <c:v>55.403817785119294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4-4D57-AF53-DDD9BA3A6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5719864"/>
        <c:axId val="1"/>
        <c:axId val="0"/>
      </c:bar3DChart>
      <c:catAx>
        <c:axId val="535719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357198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380670238002427"/>
          <c:y val="1.891891891891892E-2"/>
          <c:w val="0.18887257904643107"/>
          <c:h val="0.189189472937504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57150</xdr:rowOff>
    </xdr:from>
    <xdr:to>
      <xdr:col>9</xdr:col>
      <xdr:colOff>542925</xdr:colOff>
      <xdr:row>37</xdr:row>
      <xdr:rowOff>114300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34886;&#35696;&#38498;&#35696;&#21729;&#36984;&#25369;(&#23567;&#36984;&#25369;&#21306;)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衆議(小選挙区)"/>
      <sheetName val="H29衆議(小選挙区)"/>
      <sheetName val="H26衆議(小選挙区)"/>
      <sheetName val="H24衆議(小選挙区)"/>
    </sheetNames>
    <sheetDataSet>
      <sheetData sheetId="0"/>
      <sheetData sheetId="1"/>
      <sheetData sheetId="2">
        <row r="26">
          <cell r="M26" t="str">
            <v>投票率(％)</v>
          </cell>
        </row>
        <row r="27">
          <cell r="M27" t="str">
            <v>男</v>
          </cell>
          <cell r="N27" t="str">
            <v>女</v>
          </cell>
          <cell r="O27" t="str">
            <v>平均</v>
          </cell>
        </row>
        <row r="28">
          <cell r="L28" t="str">
            <v>20歳</v>
          </cell>
          <cell r="M28">
            <v>44.386422976501308</v>
          </cell>
          <cell r="N28">
            <v>46.319018404907972</v>
          </cell>
          <cell r="O28">
            <v>45.275035260930892</v>
          </cell>
        </row>
        <row r="29">
          <cell r="L29" t="str">
            <v>21 ～ 24</v>
          </cell>
          <cell r="M29">
            <v>36.019469983775018</v>
          </cell>
          <cell r="N29">
            <v>33.455114822546975</v>
          </cell>
          <cell r="O29">
            <v>34.714475431606907</v>
          </cell>
        </row>
        <row r="30">
          <cell r="L30" t="str">
            <v>25 ～ 29</v>
          </cell>
          <cell r="M30">
            <v>37.174151150054762</v>
          </cell>
          <cell r="N30">
            <v>36.148026988345947</v>
          </cell>
          <cell r="O30">
            <v>36.643401015228427</v>
          </cell>
        </row>
        <row r="31">
          <cell r="L31" t="str">
            <v>30 ～ 34</v>
          </cell>
          <cell r="M31">
            <v>46.481280099425199</v>
          </cell>
          <cell r="N31">
            <v>44.394618834080717</v>
          </cell>
          <cell r="O31">
            <v>45.400749063670418</v>
          </cell>
        </row>
        <row r="32">
          <cell r="L32" t="str">
            <v>35 ～ 39</v>
          </cell>
          <cell r="M32">
            <v>52.642706131078221</v>
          </cell>
          <cell r="N32">
            <v>49.421713717199353</v>
          </cell>
          <cell r="O32">
            <v>50.931553911205071</v>
          </cell>
        </row>
        <row r="33">
          <cell r="L33" t="str">
            <v>40 ～ 44</v>
          </cell>
          <cell r="M33">
            <v>55.176767676767682</v>
          </cell>
          <cell r="N33">
            <v>52.006937561942514</v>
          </cell>
          <cell r="O33">
            <v>53.493421052631575</v>
          </cell>
        </row>
        <row r="34">
          <cell r="L34" t="str">
            <v>45 ～ 49</v>
          </cell>
          <cell r="M34">
            <v>57.854785478547853</v>
          </cell>
          <cell r="N34">
            <v>56.61518866422545</v>
          </cell>
          <cell r="O34">
            <v>57.223887853496478</v>
          </cell>
        </row>
        <row r="35">
          <cell r="L35" t="str">
            <v>50 ～ 54</v>
          </cell>
          <cell r="M35">
            <v>62.922092253365705</v>
          </cell>
          <cell r="N35">
            <v>61.862477231329692</v>
          </cell>
          <cell r="O35">
            <v>62.400537935671863</v>
          </cell>
        </row>
        <row r="36">
          <cell r="L36" t="str">
            <v>55 ～ 59</v>
          </cell>
          <cell r="M36">
            <v>66.403785488958988</v>
          </cell>
          <cell r="N36">
            <v>64.218645204560701</v>
          </cell>
          <cell r="O36">
            <v>65.344603381014295</v>
          </cell>
        </row>
        <row r="37">
          <cell r="L37" t="str">
            <v>60 ～ 64</v>
          </cell>
          <cell r="M37">
            <v>69.347980155917782</v>
          </cell>
          <cell r="N37">
            <v>67.205931917762058</v>
          </cell>
          <cell r="O37">
            <v>68.250129556054588</v>
          </cell>
        </row>
        <row r="38">
          <cell r="L38" t="str">
            <v>65 ～ 69</v>
          </cell>
          <cell r="M38">
            <v>73.813367775266386</v>
          </cell>
          <cell r="N38">
            <v>72.975352112676063</v>
          </cell>
          <cell r="O38">
            <v>73.374327440430449</v>
          </cell>
        </row>
        <row r="39">
          <cell r="L39" t="str">
            <v>70歳以上</v>
          </cell>
          <cell r="M39">
            <v>72.424643921828419</v>
          </cell>
          <cell r="N39">
            <v>60.753835212841608</v>
          </cell>
          <cell r="O39">
            <v>65.191108872237265</v>
          </cell>
        </row>
        <row r="40">
          <cell r="L40" t="str">
            <v>平均</v>
          </cell>
          <cell r="M40">
            <v>56.927127409496947</v>
          </cell>
          <cell r="N40">
            <v>54.054504264392321</v>
          </cell>
          <cell r="O40">
            <v>55.403817785119294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selection sqref="A1:XFD3"/>
    </sheetView>
  </sheetViews>
  <sheetFormatPr defaultRowHeight="21" customHeight="1" x14ac:dyDescent="0.15"/>
  <cols>
    <col min="1" max="1" width="12.5" style="2" customWidth="1"/>
    <col min="2" max="10" width="8.625" style="2" customWidth="1"/>
    <col min="11" max="256" width="9" style="2"/>
    <col min="257" max="257" width="12.5" style="2" customWidth="1"/>
    <col min="258" max="266" width="8.625" style="2" customWidth="1"/>
    <col min="267" max="512" width="9" style="2"/>
    <col min="513" max="513" width="12.5" style="2" customWidth="1"/>
    <col min="514" max="522" width="8.625" style="2" customWidth="1"/>
    <col min="523" max="768" width="9" style="2"/>
    <col min="769" max="769" width="12.5" style="2" customWidth="1"/>
    <col min="770" max="778" width="8.625" style="2" customWidth="1"/>
    <col min="779" max="1024" width="9" style="2"/>
    <col min="1025" max="1025" width="12.5" style="2" customWidth="1"/>
    <col min="1026" max="1034" width="8.625" style="2" customWidth="1"/>
    <col min="1035" max="1280" width="9" style="2"/>
    <col min="1281" max="1281" width="12.5" style="2" customWidth="1"/>
    <col min="1282" max="1290" width="8.625" style="2" customWidth="1"/>
    <col min="1291" max="1536" width="9" style="2"/>
    <col min="1537" max="1537" width="12.5" style="2" customWidth="1"/>
    <col min="1538" max="1546" width="8.625" style="2" customWidth="1"/>
    <col min="1547" max="1792" width="9" style="2"/>
    <col min="1793" max="1793" width="12.5" style="2" customWidth="1"/>
    <col min="1794" max="1802" width="8.625" style="2" customWidth="1"/>
    <col min="1803" max="2048" width="9" style="2"/>
    <col min="2049" max="2049" width="12.5" style="2" customWidth="1"/>
    <col min="2050" max="2058" width="8.625" style="2" customWidth="1"/>
    <col min="2059" max="2304" width="9" style="2"/>
    <col min="2305" max="2305" width="12.5" style="2" customWidth="1"/>
    <col min="2306" max="2314" width="8.625" style="2" customWidth="1"/>
    <col min="2315" max="2560" width="9" style="2"/>
    <col min="2561" max="2561" width="12.5" style="2" customWidth="1"/>
    <col min="2562" max="2570" width="8.625" style="2" customWidth="1"/>
    <col min="2571" max="2816" width="9" style="2"/>
    <col min="2817" max="2817" width="12.5" style="2" customWidth="1"/>
    <col min="2818" max="2826" width="8.625" style="2" customWidth="1"/>
    <col min="2827" max="3072" width="9" style="2"/>
    <col min="3073" max="3073" width="12.5" style="2" customWidth="1"/>
    <col min="3074" max="3082" width="8.625" style="2" customWidth="1"/>
    <col min="3083" max="3328" width="9" style="2"/>
    <col min="3329" max="3329" width="12.5" style="2" customWidth="1"/>
    <col min="3330" max="3338" width="8.625" style="2" customWidth="1"/>
    <col min="3339" max="3584" width="9" style="2"/>
    <col min="3585" max="3585" width="12.5" style="2" customWidth="1"/>
    <col min="3586" max="3594" width="8.625" style="2" customWidth="1"/>
    <col min="3595" max="3840" width="9" style="2"/>
    <col min="3841" max="3841" width="12.5" style="2" customWidth="1"/>
    <col min="3842" max="3850" width="8.625" style="2" customWidth="1"/>
    <col min="3851" max="4096" width="9" style="2"/>
    <col min="4097" max="4097" width="12.5" style="2" customWidth="1"/>
    <col min="4098" max="4106" width="8.625" style="2" customWidth="1"/>
    <col min="4107" max="4352" width="9" style="2"/>
    <col min="4353" max="4353" width="12.5" style="2" customWidth="1"/>
    <col min="4354" max="4362" width="8.625" style="2" customWidth="1"/>
    <col min="4363" max="4608" width="9" style="2"/>
    <col min="4609" max="4609" width="12.5" style="2" customWidth="1"/>
    <col min="4610" max="4618" width="8.625" style="2" customWidth="1"/>
    <col min="4619" max="4864" width="9" style="2"/>
    <col min="4865" max="4865" width="12.5" style="2" customWidth="1"/>
    <col min="4866" max="4874" width="8.625" style="2" customWidth="1"/>
    <col min="4875" max="5120" width="9" style="2"/>
    <col min="5121" max="5121" width="12.5" style="2" customWidth="1"/>
    <col min="5122" max="5130" width="8.625" style="2" customWidth="1"/>
    <col min="5131" max="5376" width="9" style="2"/>
    <col min="5377" max="5377" width="12.5" style="2" customWidth="1"/>
    <col min="5378" max="5386" width="8.625" style="2" customWidth="1"/>
    <col min="5387" max="5632" width="9" style="2"/>
    <col min="5633" max="5633" width="12.5" style="2" customWidth="1"/>
    <col min="5634" max="5642" width="8.625" style="2" customWidth="1"/>
    <col min="5643" max="5888" width="9" style="2"/>
    <col min="5889" max="5889" width="12.5" style="2" customWidth="1"/>
    <col min="5890" max="5898" width="8.625" style="2" customWidth="1"/>
    <col min="5899" max="6144" width="9" style="2"/>
    <col min="6145" max="6145" width="12.5" style="2" customWidth="1"/>
    <col min="6146" max="6154" width="8.625" style="2" customWidth="1"/>
    <col min="6155" max="6400" width="9" style="2"/>
    <col min="6401" max="6401" width="12.5" style="2" customWidth="1"/>
    <col min="6402" max="6410" width="8.625" style="2" customWidth="1"/>
    <col min="6411" max="6656" width="9" style="2"/>
    <col min="6657" max="6657" width="12.5" style="2" customWidth="1"/>
    <col min="6658" max="6666" width="8.625" style="2" customWidth="1"/>
    <col min="6667" max="6912" width="9" style="2"/>
    <col min="6913" max="6913" width="12.5" style="2" customWidth="1"/>
    <col min="6914" max="6922" width="8.625" style="2" customWidth="1"/>
    <col min="6923" max="7168" width="9" style="2"/>
    <col min="7169" max="7169" width="12.5" style="2" customWidth="1"/>
    <col min="7170" max="7178" width="8.625" style="2" customWidth="1"/>
    <col min="7179" max="7424" width="9" style="2"/>
    <col min="7425" max="7425" width="12.5" style="2" customWidth="1"/>
    <col min="7426" max="7434" width="8.625" style="2" customWidth="1"/>
    <col min="7435" max="7680" width="9" style="2"/>
    <col min="7681" max="7681" width="12.5" style="2" customWidth="1"/>
    <col min="7682" max="7690" width="8.625" style="2" customWidth="1"/>
    <col min="7691" max="7936" width="9" style="2"/>
    <col min="7937" max="7937" width="12.5" style="2" customWidth="1"/>
    <col min="7938" max="7946" width="8.625" style="2" customWidth="1"/>
    <col min="7947" max="8192" width="9" style="2"/>
    <col min="8193" max="8193" width="12.5" style="2" customWidth="1"/>
    <col min="8194" max="8202" width="8.625" style="2" customWidth="1"/>
    <col min="8203" max="8448" width="9" style="2"/>
    <col min="8449" max="8449" width="12.5" style="2" customWidth="1"/>
    <col min="8450" max="8458" width="8.625" style="2" customWidth="1"/>
    <col min="8459" max="8704" width="9" style="2"/>
    <col min="8705" max="8705" width="12.5" style="2" customWidth="1"/>
    <col min="8706" max="8714" width="8.625" style="2" customWidth="1"/>
    <col min="8715" max="8960" width="9" style="2"/>
    <col min="8961" max="8961" width="12.5" style="2" customWidth="1"/>
    <col min="8962" max="8970" width="8.625" style="2" customWidth="1"/>
    <col min="8971" max="9216" width="9" style="2"/>
    <col min="9217" max="9217" width="12.5" style="2" customWidth="1"/>
    <col min="9218" max="9226" width="8.625" style="2" customWidth="1"/>
    <col min="9227" max="9472" width="9" style="2"/>
    <col min="9473" max="9473" width="12.5" style="2" customWidth="1"/>
    <col min="9474" max="9482" width="8.625" style="2" customWidth="1"/>
    <col min="9483" max="9728" width="9" style="2"/>
    <col min="9729" max="9729" width="12.5" style="2" customWidth="1"/>
    <col min="9730" max="9738" width="8.625" style="2" customWidth="1"/>
    <col min="9739" max="9984" width="9" style="2"/>
    <col min="9985" max="9985" width="12.5" style="2" customWidth="1"/>
    <col min="9986" max="9994" width="8.625" style="2" customWidth="1"/>
    <col min="9995" max="10240" width="9" style="2"/>
    <col min="10241" max="10241" width="12.5" style="2" customWidth="1"/>
    <col min="10242" max="10250" width="8.625" style="2" customWidth="1"/>
    <col min="10251" max="10496" width="9" style="2"/>
    <col min="10497" max="10497" width="12.5" style="2" customWidth="1"/>
    <col min="10498" max="10506" width="8.625" style="2" customWidth="1"/>
    <col min="10507" max="10752" width="9" style="2"/>
    <col min="10753" max="10753" width="12.5" style="2" customWidth="1"/>
    <col min="10754" max="10762" width="8.625" style="2" customWidth="1"/>
    <col min="10763" max="11008" width="9" style="2"/>
    <col min="11009" max="11009" width="12.5" style="2" customWidth="1"/>
    <col min="11010" max="11018" width="8.625" style="2" customWidth="1"/>
    <col min="11019" max="11264" width="9" style="2"/>
    <col min="11265" max="11265" width="12.5" style="2" customWidth="1"/>
    <col min="11266" max="11274" width="8.625" style="2" customWidth="1"/>
    <col min="11275" max="11520" width="9" style="2"/>
    <col min="11521" max="11521" width="12.5" style="2" customWidth="1"/>
    <col min="11522" max="11530" width="8.625" style="2" customWidth="1"/>
    <col min="11531" max="11776" width="9" style="2"/>
    <col min="11777" max="11777" width="12.5" style="2" customWidth="1"/>
    <col min="11778" max="11786" width="8.625" style="2" customWidth="1"/>
    <col min="11787" max="12032" width="9" style="2"/>
    <col min="12033" max="12033" width="12.5" style="2" customWidth="1"/>
    <col min="12034" max="12042" width="8.625" style="2" customWidth="1"/>
    <col min="12043" max="12288" width="9" style="2"/>
    <col min="12289" max="12289" width="12.5" style="2" customWidth="1"/>
    <col min="12290" max="12298" width="8.625" style="2" customWidth="1"/>
    <col min="12299" max="12544" width="9" style="2"/>
    <col min="12545" max="12545" width="12.5" style="2" customWidth="1"/>
    <col min="12546" max="12554" width="8.625" style="2" customWidth="1"/>
    <col min="12555" max="12800" width="9" style="2"/>
    <col min="12801" max="12801" width="12.5" style="2" customWidth="1"/>
    <col min="12802" max="12810" width="8.625" style="2" customWidth="1"/>
    <col min="12811" max="13056" width="9" style="2"/>
    <col min="13057" max="13057" width="12.5" style="2" customWidth="1"/>
    <col min="13058" max="13066" width="8.625" style="2" customWidth="1"/>
    <col min="13067" max="13312" width="9" style="2"/>
    <col min="13313" max="13313" width="12.5" style="2" customWidth="1"/>
    <col min="13314" max="13322" width="8.625" style="2" customWidth="1"/>
    <col min="13323" max="13568" width="9" style="2"/>
    <col min="13569" max="13569" width="12.5" style="2" customWidth="1"/>
    <col min="13570" max="13578" width="8.625" style="2" customWidth="1"/>
    <col min="13579" max="13824" width="9" style="2"/>
    <col min="13825" max="13825" width="12.5" style="2" customWidth="1"/>
    <col min="13826" max="13834" width="8.625" style="2" customWidth="1"/>
    <col min="13835" max="14080" width="9" style="2"/>
    <col min="14081" max="14081" width="12.5" style="2" customWidth="1"/>
    <col min="14082" max="14090" width="8.625" style="2" customWidth="1"/>
    <col min="14091" max="14336" width="9" style="2"/>
    <col min="14337" max="14337" width="12.5" style="2" customWidth="1"/>
    <col min="14338" max="14346" width="8.625" style="2" customWidth="1"/>
    <col min="14347" max="14592" width="9" style="2"/>
    <col min="14593" max="14593" width="12.5" style="2" customWidth="1"/>
    <col min="14594" max="14602" width="8.625" style="2" customWidth="1"/>
    <col min="14603" max="14848" width="9" style="2"/>
    <col min="14849" max="14849" width="12.5" style="2" customWidth="1"/>
    <col min="14850" max="14858" width="8.625" style="2" customWidth="1"/>
    <col min="14859" max="15104" width="9" style="2"/>
    <col min="15105" max="15105" width="12.5" style="2" customWidth="1"/>
    <col min="15106" max="15114" width="8.625" style="2" customWidth="1"/>
    <col min="15115" max="15360" width="9" style="2"/>
    <col min="15361" max="15361" width="12.5" style="2" customWidth="1"/>
    <col min="15362" max="15370" width="8.625" style="2" customWidth="1"/>
    <col min="15371" max="15616" width="9" style="2"/>
    <col min="15617" max="15617" width="12.5" style="2" customWidth="1"/>
    <col min="15618" max="15626" width="8.625" style="2" customWidth="1"/>
    <col min="15627" max="15872" width="9" style="2"/>
    <col min="15873" max="15873" width="12.5" style="2" customWidth="1"/>
    <col min="15874" max="15882" width="8.625" style="2" customWidth="1"/>
    <col min="15883" max="16128" width="9" style="2"/>
    <col min="16129" max="16129" width="12.5" style="2" customWidth="1"/>
    <col min="16130" max="16138" width="8.625" style="2" customWidth="1"/>
    <col min="16139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6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2" t="s">
        <v>7</v>
      </c>
      <c r="J6" s="15" t="s">
        <v>9</v>
      </c>
    </row>
    <row r="7" spans="1:10" ht="22.5" customHeight="1" x14ac:dyDescent="0.15">
      <c r="A7" s="17" t="s">
        <v>10</v>
      </c>
      <c r="B7" s="18">
        <v>383</v>
      </c>
      <c r="C7" s="19">
        <v>326</v>
      </c>
      <c r="D7" s="19">
        <f>SUM(B7:C7)</f>
        <v>709</v>
      </c>
      <c r="E7" s="19">
        <v>170</v>
      </c>
      <c r="F7" s="19">
        <v>151</v>
      </c>
      <c r="G7" s="19">
        <f>SUM(E7:F7)</f>
        <v>321</v>
      </c>
      <c r="H7" s="20">
        <f t="shared" ref="H7:J24" si="0">E7/B7*100</f>
        <v>44.386422976501308</v>
      </c>
      <c r="I7" s="20">
        <f t="shared" si="0"/>
        <v>46.319018404907972</v>
      </c>
      <c r="J7" s="21">
        <f t="shared" si="0"/>
        <v>45.275035260930892</v>
      </c>
    </row>
    <row r="8" spans="1:10" ht="22.5" customHeight="1" x14ac:dyDescent="0.15">
      <c r="A8" s="22" t="s">
        <v>11</v>
      </c>
      <c r="B8" s="23">
        <v>1849</v>
      </c>
      <c r="C8" s="24">
        <v>1916</v>
      </c>
      <c r="D8" s="24">
        <f t="shared" ref="D8:D21" si="1">SUM(B8:C8)</f>
        <v>3765</v>
      </c>
      <c r="E8" s="24">
        <v>666</v>
      </c>
      <c r="F8" s="24">
        <v>641</v>
      </c>
      <c r="G8" s="24">
        <f t="shared" ref="G8:G23" si="2">SUM(E8:F8)</f>
        <v>1307</v>
      </c>
      <c r="H8" s="25">
        <f t="shared" si="0"/>
        <v>36.019469983775018</v>
      </c>
      <c r="I8" s="25">
        <f t="shared" si="0"/>
        <v>33.455114822546975</v>
      </c>
      <c r="J8" s="26">
        <f t="shared" si="0"/>
        <v>34.714475431606907</v>
      </c>
    </row>
    <row r="9" spans="1:10" ht="22.5" customHeight="1" thickBot="1" x14ac:dyDescent="0.2">
      <c r="A9" s="27" t="s">
        <v>12</v>
      </c>
      <c r="B9" s="28">
        <v>4565</v>
      </c>
      <c r="C9" s="29">
        <v>4891</v>
      </c>
      <c r="D9" s="29">
        <f t="shared" si="1"/>
        <v>9456</v>
      </c>
      <c r="E9" s="29">
        <v>1697</v>
      </c>
      <c r="F9" s="29">
        <v>1768</v>
      </c>
      <c r="G9" s="29">
        <f t="shared" si="2"/>
        <v>3465</v>
      </c>
      <c r="H9" s="30">
        <f t="shared" si="0"/>
        <v>37.174151150054762</v>
      </c>
      <c r="I9" s="30">
        <f t="shared" si="0"/>
        <v>36.148026988345947</v>
      </c>
      <c r="J9" s="31">
        <f t="shared" si="0"/>
        <v>36.643401015228427</v>
      </c>
    </row>
    <row r="10" spans="1:10" ht="22.5" customHeight="1" thickTop="1" thickBot="1" x14ac:dyDescent="0.2">
      <c r="A10" s="32" t="s">
        <v>13</v>
      </c>
      <c r="B10" s="33">
        <f>SUM(B7:B9)</f>
        <v>6797</v>
      </c>
      <c r="C10" s="34">
        <f t="shared" ref="C10:G10" si="3">SUM(C7:C9)</f>
        <v>7133</v>
      </c>
      <c r="D10" s="34">
        <f t="shared" si="3"/>
        <v>13930</v>
      </c>
      <c r="E10" s="34">
        <f t="shared" si="3"/>
        <v>2533</v>
      </c>
      <c r="F10" s="34">
        <f t="shared" si="3"/>
        <v>2560</v>
      </c>
      <c r="G10" s="34">
        <f t="shared" si="3"/>
        <v>5093</v>
      </c>
      <c r="H10" s="35">
        <f t="shared" si="0"/>
        <v>37.266441076945711</v>
      </c>
      <c r="I10" s="35">
        <f t="shared" si="0"/>
        <v>35.889527548016261</v>
      </c>
      <c r="J10" s="36">
        <f t="shared" si="0"/>
        <v>36.561378320172288</v>
      </c>
    </row>
    <row r="11" spans="1:10" ht="22.5" customHeight="1" thickTop="1" x14ac:dyDescent="0.15">
      <c r="A11" s="37" t="s">
        <v>14</v>
      </c>
      <c r="B11" s="38">
        <v>6437</v>
      </c>
      <c r="C11" s="39">
        <v>6913</v>
      </c>
      <c r="D11" s="39">
        <f t="shared" si="1"/>
        <v>13350</v>
      </c>
      <c r="E11" s="39">
        <v>2992</v>
      </c>
      <c r="F11" s="39">
        <v>3069</v>
      </c>
      <c r="G11" s="39">
        <f t="shared" si="2"/>
        <v>6061</v>
      </c>
      <c r="H11" s="40">
        <f t="shared" si="0"/>
        <v>46.481280099425199</v>
      </c>
      <c r="I11" s="40">
        <f t="shared" si="0"/>
        <v>44.394618834080717</v>
      </c>
      <c r="J11" s="41">
        <f t="shared" si="0"/>
        <v>45.400749063670418</v>
      </c>
    </row>
    <row r="12" spans="1:10" ht="22.5" customHeight="1" thickBot="1" x14ac:dyDescent="0.2">
      <c r="A12" s="27" t="s">
        <v>15</v>
      </c>
      <c r="B12" s="28">
        <v>7095</v>
      </c>
      <c r="C12" s="29">
        <v>8041</v>
      </c>
      <c r="D12" s="29">
        <f t="shared" si="1"/>
        <v>15136</v>
      </c>
      <c r="E12" s="29">
        <v>3735</v>
      </c>
      <c r="F12" s="29">
        <v>3974</v>
      </c>
      <c r="G12" s="29">
        <f t="shared" si="2"/>
        <v>7709</v>
      </c>
      <c r="H12" s="30">
        <f t="shared" si="0"/>
        <v>52.642706131078221</v>
      </c>
      <c r="I12" s="30">
        <f t="shared" si="0"/>
        <v>49.421713717199353</v>
      </c>
      <c r="J12" s="31">
        <f t="shared" si="0"/>
        <v>50.931553911205071</v>
      </c>
    </row>
    <row r="13" spans="1:10" ht="22.5" customHeight="1" thickTop="1" thickBot="1" x14ac:dyDescent="0.2">
      <c r="A13" s="32" t="s">
        <v>16</v>
      </c>
      <c r="B13" s="33">
        <f>SUM(B11:B12)</f>
        <v>13532</v>
      </c>
      <c r="C13" s="34">
        <f t="shared" ref="C13:G13" si="4">SUM(C11:C12)</f>
        <v>14954</v>
      </c>
      <c r="D13" s="34">
        <f t="shared" si="4"/>
        <v>28486</v>
      </c>
      <c r="E13" s="34">
        <f t="shared" si="4"/>
        <v>6727</v>
      </c>
      <c r="F13" s="34">
        <f t="shared" si="4"/>
        <v>7043</v>
      </c>
      <c r="G13" s="34">
        <f t="shared" si="4"/>
        <v>13770</v>
      </c>
      <c r="H13" s="35">
        <f t="shared" si="0"/>
        <v>49.711794265444873</v>
      </c>
      <c r="I13" s="35">
        <f t="shared" si="0"/>
        <v>47.097766483883916</v>
      </c>
      <c r="J13" s="36">
        <f t="shared" si="0"/>
        <v>48.339535210278733</v>
      </c>
    </row>
    <row r="14" spans="1:10" ht="22.5" customHeight="1" thickTop="1" x14ac:dyDescent="0.15">
      <c r="A14" s="37" t="s">
        <v>17</v>
      </c>
      <c r="B14" s="38">
        <v>7128</v>
      </c>
      <c r="C14" s="39">
        <v>8072</v>
      </c>
      <c r="D14" s="39">
        <f t="shared" si="1"/>
        <v>15200</v>
      </c>
      <c r="E14" s="39">
        <v>3933</v>
      </c>
      <c r="F14" s="39">
        <v>4198</v>
      </c>
      <c r="G14" s="39">
        <f t="shared" si="2"/>
        <v>8131</v>
      </c>
      <c r="H14" s="40">
        <f t="shared" si="0"/>
        <v>55.176767676767682</v>
      </c>
      <c r="I14" s="40">
        <f t="shared" si="0"/>
        <v>52.006937561942514</v>
      </c>
      <c r="J14" s="41">
        <f t="shared" si="0"/>
        <v>53.493421052631575</v>
      </c>
    </row>
    <row r="15" spans="1:10" ht="22.5" customHeight="1" thickBot="1" x14ac:dyDescent="0.2">
      <c r="A15" s="27" t="s">
        <v>18</v>
      </c>
      <c r="B15" s="28">
        <f>6024+36</f>
        <v>6060</v>
      </c>
      <c r="C15" s="29">
        <f>6243+38</f>
        <v>6281</v>
      </c>
      <c r="D15" s="29">
        <f t="shared" si="1"/>
        <v>12341</v>
      </c>
      <c r="E15" s="29">
        <v>3506</v>
      </c>
      <c r="F15" s="29">
        <v>3556</v>
      </c>
      <c r="G15" s="29">
        <f t="shared" si="2"/>
        <v>7062</v>
      </c>
      <c r="H15" s="30">
        <f t="shared" si="0"/>
        <v>57.854785478547853</v>
      </c>
      <c r="I15" s="30">
        <f t="shared" si="0"/>
        <v>56.61518866422545</v>
      </c>
      <c r="J15" s="31">
        <f t="shared" si="0"/>
        <v>57.223887853496478</v>
      </c>
    </row>
    <row r="16" spans="1:10" ht="22.5" customHeight="1" thickTop="1" thickBot="1" x14ac:dyDescent="0.2">
      <c r="A16" s="32" t="s">
        <v>19</v>
      </c>
      <c r="B16" s="33">
        <f t="shared" ref="B16:G16" si="5">SUM(B14:B15)</f>
        <v>13188</v>
      </c>
      <c r="C16" s="34">
        <f t="shared" si="5"/>
        <v>14353</v>
      </c>
      <c r="D16" s="34">
        <f t="shared" si="5"/>
        <v>27541</v>
      </c>
      <c r="E16" s="34">
        <f t="shared" si="5"/>
        <v>7439</v>
      </c>
      <c r="F16" s="34">
        <f t="shared" si="5"/>
        <v>7754</v>
      </c>
      <c r="G16" s="34">
        <f t="shared" si="5"/>
        <v>15193</v>
      </c>
      <c r="H16" s="35">
        <f t="shared" si="0"/>
        <v>56.407340006066121</v>
      </c>
      <c r="I16" s="35">
        <f t="shared" si="0"/>
        <v>54.023549083815226</v>
      </c>
      <c r="J16" s="36">
        <f t="shared" si="0"/>
        <v>55.165026687484122</v>
      </c>
    </row>
    <row r="17" spans="1:15" ht="22.5" customHeight="1" thickTop="1" x14ac:dyDescent="0.15">
      <c r="A17" s="37" t="s">
        <v>20</v>
      </c>
      <c r="B17" s="38">
        <f>4495+36</f>
        <v>4531</v>
      </c>
      <c r="C17" s="39">
        <f>4360+32</f>
        <v>4392</v>
      </c>
      <c r="D17" s="39">
        <f t="shared" si="1"/>
        <v>8923</v>
      </c>
      <c r="E17" s="39">
        <v>2851</v>
      </c>
      <c r="F17" s="39">
        <v>2717</v>
      </c>
      <c r="G17" s="39">
        <f t="shared" si="2"/>
        <v>5568</v>
      </c>
      <c r="H17" s="40">
        <f t="shared" si="0"/>
        <v>62.922092253365705</v>
      </c>
      <c r="I17" s="40">
        <f t="shared" si="0"/>
        <v>61.862477231329692</v>
      </c>
      <c r="J17" s="41">
        <f t="shared" si="0"/>
        <v>62.400537935671863</v>
      </c>
    </row>
    <row r="18" spans="1:15" ht="22.5" customHeight="1" thickBot="1" x14ac:dyDescent="0.2">
      <c r="A18" s="27" t="s">
        <v>21</v>
      </c>
      <c r="B18" s="28">
        <f>3145+25</f>
        <v>3170</v>
      </c>
      <c r="C18" s="29">
        <f>2964+18</f>
        <v>2982</v>
      </c>
      <c r="D18" s="29">
        <f t="shared" si="1"/>
        <v>6152</v>
      </c>
      <c r="E18" s="29">
        <v>2105</v>
      </c>
      <c r="F18" s="29">
        <v>1915</v>
      </c>
      <c r="G18" s="29">
        <f t="shared" si="2"/>
        <v>4020</v>
      </c>
      <c r="H18" s="30">
        <f t="shared" si="0"/>
        <v>66.403785488958988</v>
      </c>
      <c r="I18" s="30">
        <f t="shared" si="0"/>
        <v>64.218645204560701</v>
      </c>
      <c r="J18" s="31">
        <f t="shared" si="0"/>
        <v>65.344603381014295</v>
      </c>
    </row>
    <row r="19" spans="1:15" ht="22.5" customHeight="1" thickTop="1" thickBot="1" x14ac:dyDescent="0.2">
      <c r="A19" s="32" t="s">
        <v>22</v>
      </c>
      <c r="B19" s="33">
        <f t="shared" ref="B19:G19" si="6">SUM(B17:B18)</f>
        <v>7701</v>
      </c>
      <c r="C19" s="34">
        <f t="shared" si="6"/>
        <v>7374</v>
      </c>
      <c r="D19" s="34">
        <f t="shared" si="6"/>
        <v>15075</v>
      </c>
      <c r="E19" s="34">
        <f t="shared" si="6"/>
        <v>4956</v>
      </c>
      <c r="F19" s="34">
        <f t="shared" si="6"/>
        <v>4632</v>
      </c>
      <c r="G19" s="34">
        <f t="shared" si="6"/>
        <v>9588</v>
      </c>
      <c r="H19" s="35">
        <f t="shared" si="0"/>
        <v>64.355278535255167</v>
      </c>
      <c r="I19" s="35">
        <f t="shared" si="0"/>
        <v>62.815296989422301</v>
      </c>
      <c r="J19" s="36">
        <f t="shared" si="0"/>
        <v>63.601990049751244</v>
      </c>
    </row>
    <row r="20" spans="1:15" ht="22.5" customHeight="1" thickTop="1" x14ac:dyDescent="0.15">
      <c r="A20" s="37" t="s">
        <v>23</v>
      </c>
      <c r="B20" s="38">
        <v>2822</v>
      </c>
      <c r="C20" s="39">
        <v>2967</v>
      </c>
      <c r="D20" s="39">
        <f t="shared" si="1"/>
        <v>5789</v>
      </c>
      <c r="E20" s="39">
        <v>1957</v>
      </c>
      <c r="F20" s="39">
        <v>1994</v>
      </c>
      <c r="G20" s="39">
        <f t="shared" si="2"/>
        <v>3951</v>
      </c>
      <c r="H20" s="40">
        <f t="shared" si="0"/>
        <v>69.347980155917782</v>
      </c>
      <c r="I20" s="40">
        <f t="shared" si="0"/>
        <v>67.205931917762058</v>
      </c>
      <c r="J20" s="41">
        <f t="shared" si="0"/>
        <v>68.250129556054588</v>
      </c>
    </row>
    <row r="21" spans="1:15" ht="22.5" customHeight="1" thickBot="1" x14ac:dyDescent="0.2">
      <c r="A21" s="27" t="s">
        <v>24</v>
      </c>
      <c r="B21" s="28">
        <v>3097</v>
      </c>
      <c r="C21" s="29">
        <v>3408</v>
      </c>
      <c r="D21" s="29">
        <f t="shared" si="1"/>
        <v>6505</v>
      </c>
      <c r="E21" s="29">
        <v>2286</v>
      </c>
      <c r="F21" s="29">
        <v>2487</v>
      </c>
      <c r="G21" s="29">
        <f t="shared" si="2"/>
        <v>4773</v>
      </c>
      <c r="H21" s="30">
        <f t="shared" si="0"/>
        <v>73.813367775266386</v>
      </c>
      <c r="I21" s="30">
        <f t="shared" si="0"/>
        <v>72.975352112676063</v>
      </c>
      <c r="J21" s="31">
        <f t="shared" si="0"/>
        <v>73.374327440430449</v>
      </c>
    </row>
    <row r="22" spans="1:15" ht="22.5" customHeight="1" thickTop="1" thickBot="1" x14ac:dyDescent="0.2">
      <c r="A22" s="32" t="s">
        <v>25</v>
      </c>
      <c r="B22" s="33">
        <f t="shared" ref="B22:G22" si="7">SUM(B20:B21)</f>
        <v>5919</v>
      </c>
      <c r="C22" s="34">
        <f t="shared" si="7"/>
        <v>6375</v>
      </c>
      <c r="D22" s="34">
        <f t="shared" si="7"/>
        <v>12294</v>
      </c>
      <c r="E22" s="34">
        <f t="shared" si="7"/>
        <v>4243</v>
      </c>
      <c r="F22" s="34">
        <f t="shared" si="7"/>
        <v>4481</v>
      </c>
      <c r="G22" s="34">
        <f t="shared" si="7"/>
        <v>8724</v>
      </c>
      <c r="H22" s="35">
        <f t="shared" si="0"/>
        <v>71.684406149687447</v>
      </c>
      <c r="I22" s="35">
        <f t="shared" si="0"/>
        <v>70.290196078431379</v>
      </c>
      <c r="J22" s="36">
        <f t="shared" si="0"/>
        <v>70.961444607125429</v>
      </c>
    </row>
    <row r="23" spans="1:15" ht="22.5" customHeight="1" thickTop="1" thickBot="1" x14ac:dyDescent="0.2">
      <c r="A23" s="42" t="s">
        <v>26</v>
      </c>
      <c r="B23" s="33">
        <v>6038</v>
      </c>
      <c r="C23" s="34">
        <v>9843</v>
      </c>
      <c r="D23" s="34">
        <f>SUM(B23:C23)</f>
        <v>15881</v>
      </c>
      <c r="E23" s="34">
        <v>4373</v>
      </c>
      <c r="F23" s="34">
        <v>5980</v>
      </c>
      <c r="G23" s="34">
        <f t="shared" si="2"/>
        <v>10353</v>
      </c>
      <c r="H23" s="35">
        <f t="shared" si="0"/>
        <v>72.424643921828419</v>
      </c>
      <c r="I23" s="35">
        <f>F23/C23*100</f>
        <v>60.753835212841608</v>
      </c>
      <c r="J23" s="36">
        <f>G23/D23*100</f>
        <v>65.191108872237265</v>
      </c>
    </row>
    <row r="24" spans="1:15" ht="22.5" customHeight="1" thickTop="1" thickBot="1" x14ac:dyDescent="0.2">
      <c r="A24" s="43" t="s">
        <v>27</v>
      </c>
      <c r="B24" s="44">
        <f>B10+B13+B16+B19+B22+B23</f>
        <v>53175</v>
      </c>
      <c r="C24" s="45">
        <f t="shared" ref="C24:E24" si="8">C10+C13+C16+C19+C22+C23</f>
        <v>60032</v>
      </c>
      <c r="D24" s="46">
        <f t="shared" si="8"/>
        <v>113207</v>
      </c>
      <c r="E24" s="45">
        <f t="shared" si="8"/>
        <v>30271</v>
      </c>
      <c r="F24" s="45">
        <f>F10+F13+F16+F19+F22+F23</f>
        <v>32450</v>
      </c>
      <c r="G24" s="45">
        <f>G10+G13+G16+G19+G22+G23</f>
        <v>62721</v>
      </c>
      <c r="H24" s="47">
        <f t="shared" si="0"/>
        <v>56.927127409496947</v>
      </c>
      <c r="I24" s="47">
        <f>F24/C24*100</f>
        <v>54.054504264392321</v>
      </c>
      <c r="J24" s="48">
        <f>G24/D24*100</f>
        <v>55.403817785119294</v>
      </c>
    </row>
    <row r="25" spans="1:15" ht="21" customHeight="1" thickBot="1" x14ac:dyDescent="0.2"/>
    <row r="26" spans="1:15" ht="21" customHeight="1" x14ac:dyDescent="0.15">
      <c r="L26" s="4" t="s">
        <v>2</v>
      </c>
      <c r="M26" s="5" t="s">
        <v>5</v>
      </c>
      <c r="N26" s="6"/>
      <c r="O26" s="9"/>
    </row>
    <row r="27" spans="1:15" ht="21" customHeight="1" thickBot="1" x14ac:dyDescent="0.2">
      <c r="L27" s="10"/>
      <c r="M27" s="49" t="s">
        <v>6</v>
      </c>
      <c r="N27" s="50" t="s">
        <v>7</v>
      </c>
      <c r="O27" s="51" t="s">
        <v>9</v>
      </c>
    </row>
    <row r="28" spans="1:15" ht="21" customHeight="1" x14ac:dyDescent="0.15">
      <c r="L28" s="17" t="s">
        <v>10</v>
      </c>
      <c r="M28" s="52">
        <f t="shared" ref="M28:O30" si="9">H7</f>
        <v>44.386422976501308</v>
      </c>
      <c r="N28" s="20">
        <f t="shared" si="9"/>
        <v>46.319018404907972</v>
      </c>
      <c r="O28" s="21">
        <f t="shared" si="9"/>
        <v>45.275035260930892</v>
      </c>
    </row>
    <row r="29" spans="1:15" ht="21" customHeight="1" x14ac:dyDescent="0.15">
      <c r="L29" s="22" t="s">
        <v>11</v>
      </c>
      <c r="M29" s="53">
        <f t="shared" si="9"/>
        <v>36.019469983775018</v>
      </c>
      <c r="N29" s="25">
        <f t="shared" si="9"/>
        <v>33.455114822546975</v>
      </c>
      <c r="O29" s="26">
        <f t="shared" si="9"/>
        <v>34.714475431606907</v>
      </c>
    </row>
    <row r="30" spans="1:15" ht="21" customHeight="1" x14ac:dyDescent="0.15">
      <c r="L30" s="27" t="s">
        <v>12</v>
      </c>
      <c r="M30" s="53">
        <f t="shared" si="9"/>
        <v>37.174151150054762</v>
      </c>
      <c r="N30" s="25">
        <f t="shared" si="9"/>
        <v>36.148026988345947</v>
      </c>
      <c r="O30" s="26">
        <f t="shared" si="9"/>
        <v>36.643401015228427</v>
      </c>
    </row>
    <row r="31" spans="1:15" ht="21" customHeight="1" x14ac:dyDescent="0.15">
      <c r="L31" s="22" t="s">
        <v>14</v>
      </c>
      <c r="M31" s="53">
        <f t="shared" ref="M31:O32" si="10">H11</f>
        <v>46.481280099425199</v>
      </c>
      <c r="N31" s="25">
        <f t="shared" si="10"/>
        <v>44.394618834080717</v>
      </c>
      <c r="O31" s="26">
        <f t="shared" si="10"/>
        <v>45.400749063670418</v>
      </c>
    </row>
    <row r="32" spans="1:15" ht="21" customHeight="1" x14ac:dyDescent="0.15">
      <c r="L32" s="22" t="s">
        <v>15</v>
      </c>
      <c r="M32" s="53">
        <f t="shared" si="10"/>
        <v>52.642706131078221</v>
      </c>
      <c r="N32" s="25">
        <f t="shared" si="10"/>
        <v>49.421713717199353</v>
      </c>
      <c r="O32" s="26">
        <f t="shared" si="10"/>
        <v>50.931553911205071</v>
      </c>
    </row>
    <row r="33" spans="12:15" ht="21" customHeight="1" x14ac:dyDescent="0.15">
      <c r="L33" s="22" t="s">
        <v>17</v>
      </c>
      <c r="M33" s="53">
        <f t="shared" ref="M33:O34" si="11">H14</f>
        <v>55.176767676767682</v>
      </c>
      <c r="N33" s="25">
        <f t="shared" si="11"/>
        <v>52.006937561942514</v>
      </c>
      <c r="O33" s="26">
        <f t="shared" si="11"/>
        <v>53.493421052631575</v>
      </c>
    </row>
    <row r="34" spans="12:15" ht="21" customHeight="1" x14ac:dyDescent="0.15">
      <c r="L34" s="22" t="s">
        <v>18</v>
      </c>
      <c r="M34" s="53">
        <f t="shared" si="11"/>
        <v>57.854785478547853</v>
      </c>
      <c r="N34" s="25">
        <f t="shared" si="11"/>
        <v>56.61518866422545</v>
      </c>
      <c r="O34" s="26">
        <f t="shared" si="11"/>
        <v>57.223887853496478</v>
      </c>
    </row>
    <row r="35" spans="12:15" ht="21" customHeight="1" x14ac:dyDescent="0.15">
      <c r="L35" s="22" t="s">
        <v>20</v>
      </c>
      <c r="M35" s="53">
        <f t="shared" ref="M35:O36" si="12">H17</f>
        <v>62.922092253365705</v>
      </c>
      <c r="N35" s="25">
        <f t="shared" si="12"/>
        <v>61.862477231329692</v>
      </c>
      <c r="O35" s="26">
        <f t="shared" si="12"/>
        <v>62.400537935671863</v>
      </c>
    </row>
    <row r="36" spans="12:15" ht="21" customHeight="1" x14ac:dyDescent="0.15">
      <c r="L36" s="22" t="s">
        <v>21</v>
      </c>
      <c r="M36" s="53">
        <f t="shared" si="12"/>
        <v>66.403785488958988</v>
      </c>
      <c r="N36" s="25">
        <f t="shared" si="12"/>
        <v>64.218645204560701</v>
      </c>
      <c r="O36" s="26">
        <f t="shared" si="12"/>
        <v>65.344603381014295</v>
      </c>
    </row>
    <row r="37" spans="12:15" ht="21" customHeight="1" x14ac:dyDescent="0.15">
      <c r="L37" s="22" t="s">
        <v>23</v>
      </c>
      <c r="M37" s="53">
        <f t="shared" ref="M37:O38" si="13">H20</f>
        <v>69.347980155917782</v>
      </c>
      <c r="N37" s="25">
        <f t="shared" si="13"/>
        <v>67.205931917762058</v>
      </c>
      <c r="O37" s="26">
        <f t="shared" si="13"/>
        <v>68.250129556054588</v>
      </c>
    </row>
    <row r="38" spans="12:15" ht="21" customHeight="1" thickBot="1" x14ac:dyDescent="0.2">
      <c r="L38" s="27" t="s">
        <v>24</v>
      </c>
      <c r="M38" s="54">
        <f t="shared" si="13"/>
        <v>73.813367775266386</v>
      </c>
      <c r="N38" s="30">
        <f t="shared" si="13"/>
        <v>72.975352112676063</v>
      </c>
      <c r="O38" s="31">
        <f t="shared" si="13"/>
        <v>73.374327440430449</v>
      </c>
    </row>
    <row r="39" spans="12:15" ht="21" customHeight="1" thickTop="1" thickBot="1" x14ac:dyDescent="0.2">
      <c r="L39" s="42" t="s">
        <v>26</v>
      </c>
      <c r="M39" s="55">
        <f t="shared" ref="M39:O40" si="14">H23</f>
        <v>72.424643921828419</v>
      </c>
      <c r="N39" s="56">
        <f t="shared" si="14"/>
        <v>60.753835212841608</v>
      </c>
      <c r="O39" s="57">
        <f t="shared" si="14"/>
        <v>65.191108872237265</v>
      </c>
    </row>
    <row r="40" spans="12:15" ht="21" customHeight="1" thickTop="1" thickBot="1" x14ac:dyDescent="0.2">
      <c r="L40" s="43" t="s">
        <v>9</v>
      </c>
      <c r="M40" s="58">
        <f t="shared" si="14"/>
        <v>56.927127409496947</v>
      </c>
      <c r="N40" s="59">
        <f t="shared" si="14"/>
        <v>54.054504264392321</v>
      </c>
      <c r="O40" s="60">
        <f t="shared" si="14"/>
        <v>55.403817785119294</v>
      </c>
    </row>
  </sheetData>
  <mergeCells count="6">
    <mergeCell ref="A5:A6"/>
    <mergeCell ref="B5:D5"/>
    <mergeCell ref="E5:G5"/>
    <mergeCell ref="H5:J5"/>
    <mergeCell ref="L26:L27"/>
    <mergeCell ref="M26:O26"/>
  </mergeCells>
  <phoneticPr fontId="2"/>
  <pageMargins left="0.78740157480314965" right="0.78740157480314965" top="0.59055118110236227" bottom="0.59055118110236227" header="0.51181102362204722" footer="0.51181102362204722"/>
  <pageSetup paperSize="9" scale="97" orientation="portrait" horizontalDpi="4294967295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H26衆議(小選挙区)</vt:lpstr>
      <vt:lpstr>'H26衆議(小選挙区)'!Print_Area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2023-07-13T04:38:04Z</dcterms:created>
  <dcterms:modified xsi:type="dcterms:W3CDTF">2023-07-13T04:38:17Z</dcterms:modified>
</cp:coreProperties>
</file>